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05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D31" i="2"/>
  <c r="C31"/>
  <c r="F38"/>
  <c r="F37"/>
  <c r="F36"/>
  <c r="H31"/>
  <c r="H30" s="1"/>
  <c r="H27"/>
  <c r="H23"/>
  <c r="H21"/>
  <c r="H18"/>
  <c r="H16"/>
  <c r="H14"/>
  <c r="H12"/>
  <c r="D16"/>
  <c r="C16"/>
  <c r="F14"/>
  <c r="D14"/>
  <c r="C14"/>
  <c r="D30"/>
  <c r="D27"/>
  <c r="D25"/>
  <c r="D23"/>
  <c r="D21"/>
  <c r="D18"/>
  <c r="D12"/>
  <c r="C30"/>
  <c r="C27"/>
  <c r="C25"/>
  <c r="C23"/>
  <c r="C21"/>
  <c r="C18"/>
  <c r="C12"/>
  <c r="C11" l="1"/>
  <c r="C9" s="1"/>
  <c r="H11"/>
  <c r="H9" s="1"/>
  <c r="D11"/>
  <c r="D9" s="1"/>
  <c r="G35" l="1"/>
  <c r="G34"/>
  <c r="G33"/>
  <c r="G32"/>
  <c r="G30"/>
  <c r="G29"/>
  <c r="G28"/>
  <c r="G24"/>
  <c r="G23"/>
  <c r="G22"/>
  <c r="G21"/>
  <c r="G20"/>
  <c r="G19"/>
  <c r="G18"/>
  <c r="G14"/>
  <c r="G12"/>
  <c r="G11"/>
  <c r="G9"/>
  <c r="I9"/>
  <c r="I35" l="1"/>
  <c r="I34"/>
  <c r="I33"/>
  <c r="I32"/>
  <c r="I31"/>
  <c r="I30"/>
  <c r="I11"/>
  <c r="I24"/>
  <c r="I23"/>
  <c r="I22"/>
  <c r="I21"/>
  <c r="I20"/>
  <c r="I19"/>
  <c r="I18"/>
  <c r="I13"/>
  <c r="F35" l="1"/>
  <c r="F34"/>
  <c r="F33"/>
  <c r="F32"/>
  <c r="F31"/>
  <c r="F30"/>
  <c r="F29"/>
  <c r="F28"/>
  <c r="F27"/>
  <c r="F26"/>
  <c r="F25"/>
  <c r="F24"/>
  <c r="F23"/>
  <c r="F22"/>
  <c r="F21"/>
  <c r="F20"/>
  <c r="F19"/>
  <c r="F18"/>
  <c r="F13"/>
  <c r="F12"/>
  <c r="F11"/>
  <c r="F9"/>
  <c r="I12"/>
</calcChain>
</file>

<file path=xl/sharedStrings.xml><?xml version="1.0" encoding="utf-8"?>
<sst xmlns="http://schemas.openxmlformats.org/spreadsheetml/2006/main" count="69" uniqueCount="69">
  <si>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</si>
  <si>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</si>
  <si>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</si>
  <si>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</si>
  <si>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</si>
  <si>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</si>
  <si>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</si>
  <si>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</si>
  <si>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</si>
  <si>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</si>
  <si>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</si>
  <si>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</si>
  <si>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</si>
  <si>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</si>
  <si>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</si>
  <si>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</si>
  <si>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</si>
  <si>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</si>
  <si>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</si>
  <si>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</si>
  <si>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</si>
  <si>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</si>
  <si>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</si>
  <si>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</si>
  <si>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</si>
  <si>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</si>
  <si>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</si>
  <si>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</si>
  <si>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</si>
  <si>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</si>
  <si>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</si>
  <si>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</si>
  <si>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</si>
  <si>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</si>
  <si>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</si>
  <si>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</si>
  <si>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</si>
  <si>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</si>
  <si>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</si>
  <si>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</si>
  <si>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</si>
  <si>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</si>
  <si>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</si>
  <si>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</si>
  <si>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</si>
  <si>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</si>
  <si>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</si>
  <si>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Субвенции бюджетам бюджетной системы Российской Федерации</t>
  </si>
  <si>
    <t>000 2 02 30000 00 0000 151</t>
  </si>
  <si>
    <t xml:space="preserve">  Иные межбюджетные трансферты</t>
  </si>
  <si>
    <t>000 2 02 40000 00 0000 151</t>
  </si>
  <si>
    <t>Уровень исполнения %</t>
  </si>
  <si>
    <t xml:space="preserve">Утвержденные бюджетные назначения </t>
  </si>
  <si>
    <t>Темп роста ,%</t>
  </si>
  <si>
    <t>Удельный вес в общем объеме расходов</t>
  </si>
  <si>
    <t>3</t>
  </si>
  <si>
    <t xml:space="preserve"> Единый сельскохозяйственный налог</t>
  </si>
  <si>
    <t>Налоги на товары(работы, услуги) реализуемые на территории Российской Федерации</t>
  </si>
  <si>
    <t>Акцизы по подакцизным товарам (продукции) производимые на территории Российской Федерации</t>
  </si>
  <si>
    <t>план</t>
  </si>
  <si>
    <t>Аналитические данные за 2 квартал 2021 года о поступлении доходов в бюджет Колобовского городского поселения по видам доходов за отчетный период текущего финансового года в сравнении с соответствующим периодом прошлого года</t>
  </si>
  <si>
    <t>Исполнено за 2 квартал 2021 года руб.</t>
  </si>
  <si>
    <t>Исполнено за 2 квартал 2020 г. (рублей)</t>
  </si>
  <si>
    <t>Прочие безвозмездные поступления  от негосударственных организаций в бюджеты городских поселений</t>
  </si>
  <si>
    <t>000 2 04 05099 13 0000 150</t>
  </si>
  <si>
    <t>Прочие безвозмездные поступления в бюджеты городских поселений</t>
  </si>
  <si>
    <t>000 2 07 05230 13 0000 150</t>
  </si>
  <si>
    <t>Возврат прочих остатков субсидий, субвенций и иных межбюджетных трансфертов, имеющих целевое назначение</t>
  </si>
  <si>
    <t>000 2 19 60010 13 0000 150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</si>
</sst>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86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" xfId="24" applyNumberFormat="1" applyBorder="1" applyProtection="1">
      <alignment horizontal="left"/>
    </xf>
    <xf numFmtId="49" fontId="3" fillId="0" borderId="1" xfId="25" applyBorder="1" applyProtection="1"/>
    <xf numFmtId="0" fontId="4" fillId="0" borderId="1" xfId="13" applyNumberFormat="1" applyBorder="1" applyProtection="1">
      <alignment horizontal="right"/>
    </xf>
    <xf numFmtId="49" fontId="3" fillId="0" borderId="1" xfId="26" applyBorder="1" applyProtection="1"/>
    <xf numFmtId="0" fontId="1" fillId="0" borderId="13" xfId="32" applyNumberFormat="1" applyBorder="1" applyProtection="1"/>
    <xf numFmtId="0" fontId="2" fillId="0" borderId="2" xfId="28" applyNumberFormat="1" applyProtection="1">
      <alignment horizontal="center"/>
    </xf>
    <xf numFmtId="0" fontId="15" fillId="0" borderId="13" xfId="32" applyNumberFormat="1" applyFont="1" applyBorder="1" applyProtection="1"/>
    <xf numFmtId="0" fontId="1" fillId="0" borderId="5" xfId="32" applyNumberFormat="1" applyFill="1" applyProtection="1"/>
    <xf numFmtId="2" fontId="1" fillId="0" borderId="13" xfId="32" applyNumberFormat="1" applyFill="1" applyBorder="1" applyProtection="1"/>
    <xf numFmtId="2" fontId="15" fillId="0" borderId="13" xfId="32" applyNumberFormat="1" applyFont="1" applyFill="1" applyBorder="1" applyProtection="1"/>
    <xf numFmtId="0" fontId="0" fillId="0" borderId="0" xfId="0" applyFill="1" applyProtection="1">
      <protection locked="0"/>
    </xf>
    <xf numFmtId="0" fontId="3" fillId="0" borderId="18" xfId="40" applyNumberFormat="1" applyFill="1" applyProtection="1">
      <alignment horizontal="left" wrapText="1"/>
    </xf>
    <xf numFmtId="49" fontId="3" fillId="0" borderId="20" xfId="42" applyFill="1" applyProtection="1">
      <alignment horizontal="center"/>
    </xf>
    <xf numFmtId="4" fontId="3" fillId="0" borderId="20" xfId="43" applyFill="1" applyProtection="1">
      <alignment horizontal="right" shrinkToFit="1"/>
    </xf>
    <xf numFmtId="0" fontId="3" fillId="0" borderId="21" xfId="44" applyNumberFormat="1" applyFill="1" applyProtection="1">
      <alignment horizontal="left" wrapText="1" indent="2"/>
    </xf>
    <xf numFmtId="49" fontId="3" fillId="0" borderId="23" xfId="46" applyFill="1" applyProtection="1">
      <alignment horizontal="center"/>
    </xf>
    <xf numFmtId="4" fontId="3" fillId="0" borderId="23" xfId="47" applyFill="1" applyProtection="1">
      <alignment horizontal="right" shrinkToFi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  <protection locked="0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49" fontId="3" fillId="0" borderId="23" xfId="30" applyBorder="1" applyProtection="1">
      <alignment horizontal="center" vertical="top" wrapText="1"/>
      <protection locked="0"/>
    </xf>
    <xf numFmtId="0" fontId="2" fillId="0" borderId="1" xfId="28" applyNumberFormat="1" applyBorder="1" applyProtection="1">
      <alignment horizontal="center"/>
    </xf>
    <xf numFmtId="0" fontId="0" fillId="0" borderId="3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3" xfId="0" applyBorder="1" applyAlignment="1">
      <alignment wrapText="1"/>
    </xf>
    <xf numFmtId="0" fontId="3" fillId="3" borderId="21" xfId="44" applyNumberFormat="1" applyFill="1" applyProtection="1">
      <alignment horizontal="left" wrapText="1" indent="2"/>
    </xf>
    <xf numFmtId="49" fontId="3" fillId="3" borderId="23" xfId="46" applyFill="1" applyProtection="1">
      <alignment horizontal="center"/>
    </xf>
    <xf numFmtId="4" fontId="3" fillId="3" borderId="23" xfId="47" applyFill="1" applyProtection="1">
      <alignment horizontal="right" shrinkToFit="1"/>
    </xf>
    <xf numFmtId="0" fontId="1" fillId="3" borderId="5" xfId="32" applyNumberFormat="1" applyFill="1" applyProtection="1"/>
    <xf numFmtId="2" fontId="1" fillId="3" borderId="13" xfId="32" applyNumberFormat="1" applyFill="1" applyBorder="1" applyProtection="1"/>
    <xf numFmtId="2" fontId="15" fillId="3" borderId="13" xfId="32" applyNumberFormat="1" applyFont="1" applyFill="1" applyBorder="1" applyProtection="1"/>
    <xf numFmtId="0" fontId="3" fillId="4" borderId="15" xfId="36" applyNumberFormat="1" applyFill="1" applyProtection="1">
      <alignment horizontal="left" wrapText="1"/>
    </xf>
    <xf numFmtId="49" fontId="3" fillId="4" borderId="17" xfId="38" applyFill="1" applyProtection="1">
      <alignment horizontal="center"/>
    </xf>
    <xf numFmtId="4" fontId="3" fillId="4" borderId="17" xfId="39" applyFill="1" applyProtection="1">
      <alignment horizontal="right" shrinkToFit="1"/>
    </xf>
    <xf numFmtId="0" fontId="1" fillId="4" borderId="5" xfId="32" applyNumberFormat="1" applyFill="1" applyProtection="1"/>
    <xf numFmtId="2" fontId="1" fillId="4" borderId="13" xfId="32" applyNumberFormat="1" applyFill="1" applyBorder="1" applyProtection="1"/>
    <xf numFmtId="2" fontId="15" fillId="4" borderId="13" xfId="32" applyNumberFormat="1" applyFont="1" applyFill="1" applyBorder="1" applyProtection="1"/>
    <xf numFmtId="0" fontId="0" fillId="3" borderId="0" xfId="0" applyFill="1" applyProtection="1">
      <protection locked="0"/>
    </xf>
    <xf numFmtId="0" fontId="3" fillId="5" borderId="21" xfId="44" applyNumberFormat="1" applyFill="1" applyProtection="1">
      <alignment horizontal="left" wrapText="1" indent="2"/>
    </xf>
    <xf numFmtId="49" fontId="3" fillId="5" borderId="23" xfId="46" applyFill="1" applyProtection="1">
      <alignment horizontal="center"/>
    </xf>
    <xf numFmtId="4" fontId="3" fillId="5" borderId="23" xfId="47" applyFill="1" applyProtection="1">
      <alignment horizontal="right" shrinkToFit="1"/>
    </xf>
    <xf numFmtId="0" fontId="1" fillId="5" borderId="5" xfId="32" applyNumberFormat="1" applyFill="1" applyProtection="1"/>
    <xf numFmtId="2" fontId="1" fillId="5" borderId="13" xfId="32" applyNumberFormat="1" applyFill="1" applyBorder="1" applyProtection="1"/>
    <xf numFmtId="2" fontId="15" fillId="5" borderId="13" xfId="32" applyNumberFormat="1" applyFont="1" applyFill="1" applyBorder="1" applyProtection="1"/>
    <xf numFmtId="0" fontId="13" fillId="0" borderId="1" xfId="16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2" fillId="0" borderId="1" xfId="28" applyBorder="1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35" xfId="30" applyBorder="1" applyProtection="1">
      <alignment horizontal="center" vertical="top" wrapText="1"/>
    </xf>
    <xf numFmtId="49" fontId="3" fillId="0" borderId="35" xfId="30" applyBorder="1" applyProtection="1">
      <alignment horizontal="center" vertical="top" wrapText="1"/>
      <protection locked="0"/>
    </xf>
    <xf numFmtId="2" fontId="15" fillId="0" borderId="34" xfId="31" applyNumberFormat="1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" fillId="0" borderId="38" xfId="30" applyBorder="1" applyAlignment="1" applyProtection="1">
      <alignment horizontal="center" vertical="top" wrapText="1"/>
    </xf>
    <xf numFmtId="49" fontId="3" fillId="0" borderId="41" xfId="30" applyBorder="1" applyAlignment="1" applyProtection="1">
      <alignment horizontal="center" vertical="top" wrapText="1"/>
    </xf>
    <xf numFmtId="49" fontId="3" fillId="0" borderId="37" xfId="30" applyBorder="1" applyAlignment="1" applyProtection="1">
      <alignment horizontal="center" vertical="top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0" borderId="44" xfId="44" applyNumberFormat="1" applyFill="1" applyBorder="1" applyProtection="1">
      <alignment horizontal="left" wrapText="1" indent="2"/>
    </xf>
    <xf numFmtId="49" fontId="3" fillId="0" borderId="47" xfId="46" applyFill="1" applyBorder="1" applyProtection="1">
      <alignment horizontal="center"/>
    </xf>
    <xf numFmtId="0" fontId="0" fillId="0" borderId="45" xfId="0" applyFill="1" applyBorder="1" applyProtection="1">
      <protection locked="0"/>
    </xf>
    <xf numFmtId="4" fontId="3" fillId="0" borderId="47" xfId="47" applyFill="1" applyBorder="1" applyProtection="1">
      <alignment horizontal="right" shrinkToFit="1"/>
    </xf>
    <xf numFmtId="2" fontId="1" fillId="0" borderId="20" xfId="32" applyNumberFormat="1" applyFill="1" applyBorder="1" applyProtection="1"/>
    <xf numFmtId="2" fontId="15" fillId="0" borderId="20" xfId="32" applyNumberFormat="1" applyFont="1" applyFill="1" applyBorder="1" applyProtection="1"/>
    <xf numFmtId="0" fontId="0" fillId="0" borderId="45" xfId="0" applyBorder="1" applyProtection="1">
      <protection locked="0"/>
    </xf>
    <xf numFmtId="0" fontId="17" fillId="0" borderId="46" xfId="0" applyFont="1" applyFill="1" applyBorder="1" applyAlignment="1" applyProtection="1">
      <alignment wrapText="1"/>
      <protection locked="0"/>
    </xf>
    <xf numFmtId="0" fontId="17" fillId="0" borderId="45" xfId="0" applyFont="1" applyFill="1" applyBorder="1" applyProtection="1">
      <protection locked="0"/>
    </xf>
    <xf numFmtId="0" fontId="17" fillId="0" borderId="46" xfId="0" applyFont="1" applyBorder="1" applyAlignment="1" applyProtection="1">
      <alignment wrapText="1"/>
      <protection locked="0"/>
    </xf>
    <xf numFmtId="0" fontId="17" fillId="0" borderId="45" xfId="0" applyFont="1" applyBorder="1" applyProtection="1">
      <protection locked="0"/>
    </xf>
    <xf numFmtId="0" fontId="17" fillId="0" borderId="0" xfId="0" applyFont="1" applyProtection="1"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>
      <selection activeCell="D34" sqref="D34"/>
    </sheetView>
  </sheetViews>
  <sheetFormatPr defaultRowHeight="15"/>
  <cols>
    <col min="1" max="1" width="50.7109375" style="1" customWidth="1"/>
    <col min="2" max="2" width="24" style="1" customWidth="1"/>
    <col min="3" max="4" width="19.85546875" style="1" customWidth="1"/>
    <col min="5" max="5" width="9.140625" style="1" hidden="1"/>
    <col min="6" max="7" width="13.28515625" style="1" customWidth="1"/>
    <col min="8" max="8" width="14.42578125" style="1" customWidth="1"/>
    <col min="9" max="9" width="14.28515625" style="1" customWidth="1"/>
    <col min="10" max="16384" width="9.140625" style="1"/>
  </cols>
  <sheetData>
    <row r="1" spans="1:10" ht="14.1" customHeight="1">
      <c r="A1" s="2"/>
      <c r="B1" s="7"/>
      <c r="C1" s="8"/>
      <c r="D1" s="10"/>
      <c r="E1" s="9"/>
      <c r="F1" s="9"/>
      <c r="G1" s="9"/>
      <c r="H1" s="9"/>
      <c r="I1" s="9"/>
    </row>
    <row r="2" spans="1:10" ht="42.75" customHeight="1">
      <c r="A2" s="52" t="s">
        <v>60</v>
      </c>
      <c r="B2" s="53"/>
      <c r="C2" s="53"/>
      <c r="D2" s="53"/>
      <c r="E2" s="54"/>
      <c r="F2" s="54"/>
      <c r="G2" s="54"/>
      <c r="H2" s="54"/>
      <c r="I2" s="54"/>
    </row>
    <row r="3" spans="1:10" ht="14.1" customHeight="1">
      <c r="A3" s="55"/>
      <c r="B3" s="56"/>
      <c r="C3" s="56"/>
      <c r="D3" s="57"/>
      <c r="E3" s="29"/>
      <c r="F3" s="29"/>
      <c r="G3" s="29"/>
      <c r="H3" s="29"/>
      <c r="I3" s="12"/>
    </row>
    <row r="4" spans="1:10" ht="12.95" customHeight="1">
      <c r="A4" s="58" t="s">
        <v>0</v>
      </c>
      <c r="B4" s="58" t="s">
        <v>1</v>
      </c>
      <c r="C4" s="60" t="s">
        <v>52</v>
      </c>
      <c r="D4" s="65"/>
      <c r="E4" s="30"/>
      <c r="F4" s="68"/>
      <c r="G4" s="68"/>
      <c r="H4" s="69"/>
      <c r="I4" s="62" t="s">
        <v>53</v>
      </c>
    </row>
    <row r="5" spans="1:10" ht="12" customHeight="1">
      <c r="A5" s="59"/>
      <c r="B5" s="59"/>
      <c r="C5" s="61"/>
      <c r="D5" s="66"/>
      <c r="E5" s="31"/>
      <c r="F5" s="70"/>
      <c r="G5" s="70"/>
      <c r="H5" s="71"/>
      <c r="I5" s="63"/>
    </row>
    <row r="6" spans="1:10" ht="12" customHeight="1">
      <c r="A6" s="59"/>
      <c r="B6" s="59"/>
      <c r="C6" s="61"/>
      <c r="D6" s="67"/>
      <c r="E6" s="32"/>
      <c r="F6" s="72"/>
      <c r="G6" s="72"/>
      <c r="H6" s="73"/>
      <c r="I6" s="63"/>
    </row>
    <row r="7" spans="1:10" ht="64.5" customHeight="1">
      <c r="A7" s="24"/>
      <c r="B7" s="24"/>
      <c r="C7" s="25" t="s">
        <v>59</v>
      </c>
      <c r="D7" s="28" t="s">
        <v>61</v>
      </c>
      <c r="E7" s="3"/>
      <c r="F7" s="26" t="s">
        <v>51</v>
      </c>
      <c r="G7" s="26" t="s">
        <v>54</v>
      </c>
      <c r="H7" s="27" t="s">
        <v>62</v>
      </c>
      <c r="I7" s="64"/>
    </row>
    <row r="8" spans="1:10" ht="14.25" customHeight="1">
      <c r="A8" s="4">
        <v>1</v>
      </c>
      <c r="B8" s="5">
        <v>2</v>
      </c>
      <c r="C8" s="6" t="s">
        <v>55</v>
      </c>
      <c r="D8" s="6" t="s">
        <v>2</v>
      </c>
      <c r="E8" s="3"/>
      <c r="F8" s="11">
        <v>5</v>
      </c>
      <c r="G8" s="11">
        <v>6</v>
      </c>
      <c r="H8" s="11">
        <v>7</v>
      </c>
      <c r="I8" s="13">
        <v>8</v>
      </c>
    </row>
    <row r="9" spans="1:10" ht="17.25" customHeight="1">
      <c r="A9" s="39" t="s">
        <v>3</v>
      </c>
      <c r="B9" s="40" t="s">
        <v>4</v>
      </c>
      <c r="C9" s="41">
        <f>C11+C30</f>
        <v>23384937.899999999</v>
      </c>
      <c r="D9" s="41">
        <f>D11+D30</f>
        <v>11369661.609999999</v>
      </c>
      <c r="E9" s="42"/>
      <c r="F9" s="43">
        <f>D9/C9*100</f>
        <v>48.619592913265762</v>
      </c>
      <c r="G9" s="43">
        <f>D9/C9*100</f>
        <v>48.619592913265762</v>
      </c>
      <c r="H9" s="43">
        <f>H11+H30</f>
        <v>8819856.1999999993</v>
      </c>
      <c r="I9" s="44">
        <f>D9/H9*100</f>
        <v>128.9098297316911</v>
      </c>
      <c r="J9" s="17"/>
    </row>
    <row r="10" spans="1:10" ht="15" customHeight="1">
      <c r="A10" s="18" t="s">
        <v>5</v>
      </c>
      <c r="B10" s="19"/>
      <c r="C10" s="20"/>
      <c r="D10" s="20"/>
      <c r="E10" s="14"/>
      <c r="F10" s="15"/>
      <c r="G10" s="15"/>
      <c r="H10" s="15"/>
      <c r="I10" s="16"/>
      <c r="J10" s="17"/>
    </row>
    <row r="11" spans="1:10">
      <c r="A11" s="33" t="s">
        <v>6</v>
      </c>
      <c r="B11" s="34" t="s">
        <v>7</v>
      </c>
      <c r="C11" s="35">
        <f>C12+C14+C18+C21+C23+C25+C27+C16</f>
        <v>8606225.4199999999</v>
      </c>
      <c r="D11" s="35">
        <f>D12+D14+D18+D21+D23+D25+D27+D16</f>
        <v>4034190.1099999994</v>
      </c>
      <c r="E11" s="36"/>
      <c r="F11" s="37">
        <f t="shared" ref="F11:F38" si="0">D11/C11*100</f>
        <v>46.875254982572827</v>
      </c>
      <c r="G11" s="37">
        <f>D11/D9*100</f>
        <v>35.482059610743327</v>
      </c>
      <c r="H11" s="37">
        <f>H12+H14+H16+H18+H21+H23+H25+H27</f>
        <v>4495986.3600000003</v>
      </c>
      <c r="I11" s="38">
        <f>D11/H11*100</f>
        <v>89.728699933155482</v>
      </c>
      <c r="J11" s="17"/>
    </row>
    <row r="12" spans="1:10">
      <c r="A12" s="33" t="s">
        <v>8</v>
      </c>
      <c r="B12" s="34" t="s">
        <v>9</v>
      </c>
      <c r="C12" s="35">
        <f>C13</f>
        <v>5063275</v>
      </c>
      <c r="D12" s="35">
        <f>D13</f>
        <v>2563582.87</v>
      </c>
      <c r="E12" s="36"/>
      <c r="F12" s="37">
        <f t="shared" si="0"/>
        <v>50.630923068567277</v>
      </c>
      <c r="G12" s="37">
        <f>D12/D9*100</f>
        <v>22.54757404341078</v>
      </c>
      <c r="H12" s="37">
        <f>H13</f>
        <v>2531273.7400000002</v>
      </c>
      <c r="I12" s="38">
        <f>D12/H12*100</f>
        <v>101.27639810303566</v>
      </c>
      <c r="J12" s="17"/>
    </row>
    <row r="13" spans="1:10">
      <c r="A13" s="21" t="s">
        <v>10</v>
      </c>
      <c r="B13" s="22" t="s">
        <v>11</v>
      </c>
      <c r="C13" s="23">
        <v>5063275</v>
      </c>
      <c r="D13" s="23">
        <v>2563582.87</v>
      </c>
      <c r="E13" s="14"/>
      <c r="F13" s="15">
        <f t="shared" si="0"/>
        <v>50.630923068567277</v>
      </c>
      <c r="G13" s="15">
        <v>4.9800000000000004</v>
      </c>
      <c r="H13" s="15">
        <v>2531273.7400000002</v>
      </c>
      <c r="I13" s="16">
        <f>D13/H13*100</f>
        <v>101.27639810303566</v>
      </c>
      <c r="J13" s="17"/>
    </row>
    <row r="14" spans="1:10">
      <c r="A14" s="33" t="s">
        <v>12</v>
      </c>
      <c r="B14" s="34" t="s">
        <v>13</v>
      </c>
      <c r="C14" s="35">
        <f>C15</f>
        <v>370000</v>
      </c>
      <c r="D14" s="35">
        <f>D15</f>
        <v>65519.32</v>
      </c>
      <c r="E14" s="36"/>
      <c r="F14" s="37">
        <f>F15</f>
        <v>128.69999999999999</v>
      </c>
      <c r="G14" s="37">
        <f>D14/D9*100</f>
        <v>0.57626446808560738</v>
      </c>
      <c r="H14" s="37">
        <f>H15</f>
        <v>377230.55</v>
      </c>
      <c r="I14" s="38">
        <v>83.7</v>
      </c>
      <c r="J14" s="17"/>
    </row>
    <row r="15" spans="1:10">
      <c r="A15" s="46" t="s">
        <v>56</v>
      </c>
      <c r="B15" s="47" t="s">
        <v>14</v>
      </c>
      <c r="C15" s="48">
        <v>370000</v>
      </c>
      <c r="D15" s="48">
        <v>65519.32</v>
      </c>
      <c r="E15" s="49"/>
      <c r="F15" s="50">
        <v>128.69999999999999</v>
      </c>
      <c r="G15" s="50">
        <v>1.74</v>
      </c>
      <c r="H15" s="50">
        <v>377230.55</v>
      </c>
      <c r="I15" s="51">
        <v>83.7</v>
      </c>
      <c r="J15" s="17"/>
    </row>
    <row r="16" spans="1:10" ht="23.25">
      <c r="A16" s="33" t="s">
        <v>57</v>
      </c>
      <c r="B16" s="34"/>
      <c r="C16" s="35">
        <f>C17</f>
        <v>1665803.36</v>
      </c>
      <c r="D16" s="35">
        <f>D17</f>
        <v>783202.2</v>
      </c>
      <c r="E16" s="36"/>
      <c r="F16" s="37">
        <v>73.900000000000006</v>
      </c>
      <c r="G16" s="37">
        <v>6.01</v>
      </c>
      <c r="H16" s="37">
        <f>H17</f>
        <v>641122.53</v>
      </c>
      <c r="I16" s="38">
        <v>85.6</v>
      </c>
      <c r="J16" s="17"/>
    </row>
    <row r="17" spans="1:10" ht="23.25">
      <c r="A17" s="21" t="s">
        <v>58</v>
      </c>
      <c r="B17" s="22"/>
      <c r="C17" s="23">
        <v>1665803.36</v>
      </c>
      <c r="D17" s="23">
        <v>783202.2</v>
      </c>
      <c r="E17" s="14"/>
      <c r="F17" s="15">
        <v>73.900000000000006</v>
      </c>
      <c r="G17" s="15">
        <v>6.01</v>
      </c>
      <c r="H17" s="15">
        <v>641122.53</v>
      </c>
      <c r="I17" s="16">
        <v>85.6</v>
      </c>
      <c r="J17" s="17"/>
    </row>
    <row r="18" spans="1:10">
      <c r="A18" s="33" t="s">
        <v>15</v>
      </c>
      <c r="B18" s="34" t="s">
        <v>16</v>
      </c>
      <c r="C18" s="35">
        <f>C19+C20</f>
        <v>1270100</v>
      </c>
      <c r="D18" s="35">
        <f>D19+D20</f>
        <v>469462.8</v>
      </c>
      <c r="E18" s="36"/>
      <c r="F18" s="37">
        <f t="shared" si="0"/>
        <v>36.962664357137228</v>
      </c>
      <c r="G18" s="37">
        <f>D18/D9*100</f>
        <v>4.1290833105102411</v>
      </c>
      <c r="H18" s="37">
        <f>H19+H20</f>
        <v>548024.77</v>
      </c>
      <c r="I18" s="38">
        <f t="shared" ref="I18:I24" si="1">D18/H18*100</f>
        <v>85.664522061657905</v>
      </c>
      <c r="J18" s="17"/>
    </row>
    <row r="19" spans="1:10">
      <c r="A19" s="21" t="s">
        <v>17</v>
      </c>
      <c r="B19" s="22" t="s">
        <v>18</v>
      </c>
      <c r="C19" s="23">
        <v>70100</v>
      </c>
      <c r="D19" s="23">
        <v>15891.49</v>
      </c>
      <c r="E19" s="14"/>
      <c r="F19" s="15">
        <f t="shared" si="0"/>
        <v>22.669743223965764</v>
      </c>
      <c r="G19" s="15">
        <f>D19/D9*100</f>
        <v>0.13977100238430051</v>
      </c>
      <c r="H19" s="15">
        <v>12455.35</v>
      </c>
      <c r="I19" s="16">
        <f t="shared" si="1"/>
        <v>127.58766313271003</v>
      </c>
      <c r="J19" s="17"/>
    </row>
    <row r="20" spans="1:10">
      <c r="A20" s="21" t="s">
        <v>19</v>
      </c>
      <c r="B20" s="22" t="s">
        <v>20</v>
      </c>
      <c r="C20" s="23">
        <v>1200000</v>
      </c>
      <c r="D20" s="23">
        <v>453571.31</v>
      </c>
      <c r="E20" s="14"/>
      <c r="F20" s="15">
        <f t="shared" si="0"/>
        <v>37.797609166666668</v>
      </c>
      <c r="G20" s="15">
        <f>D20/D9*100</f>
        <v>3.9893123081259412</v>
      </c>
      <c r="H20" s="15">
        <v>535569.42000000004</v>
      </c>
      <c r="I20" s="16">
        <f t="shared" si="1"/>
        <v>84.689545941588662</v>
      </c>
      <c r="J20" s="17"/>
    </row>
    <row r="21" spans="1:10">
      <c r="A21" s="33" t="s">
        <v>21</v>
      </c>
      <c r="B21" s="34" t="s">
        <v>22</v>
      </c>
      <c r="C21" s="35">
        <f>C22</f>
        <v>10200</v>
      </c>
      <c r="D21" s="35">
        <f>D22</f>
        <v>1650</v>
      </c>
      <c r="E21" s="36"/>
      <c r="F21" s="37">
        <f t="shared" si="0"/>
        <v>16.176470588235293</v>
      </c>
      <c r="G21" s="37">
        <f>D21/D9*100</f>
        <v>1.4512305261123775E-2</v>
      </c>
      <c r="H21" s="37">
        <f>H22</f>
        <v>6525</v>
      </c>
      <c r="I21" s="38">
        <f t="shared" si="1"/>
        <v>25.287356321839084</v>
      </c>
      <c r="J21" s="17"/>
    </row>
    <row r="22" spans="1:10" ht="34.5">
      <c r="A22" s="21" t="s">
        <v>23</v>
      </c>
      <c r="B22" s="22" t="s">
        <v>24</v>
      </c>
      <c r="C22" s="23">
        <v>10200</v>
      </c>
      <c r="D22" s="23">
        <v>1650</v>
      </c>
      <c r="E22" s="14"/>
      <c r="F22" s="15">
        <f t="shared" si="0"/>
        <v>16.176470588235293</v>
      </c>
      <c r="G22" s="15">
        <f>D22/D9*100</f>
        <v>1.4512305261123775E-2</v>
      </c>
      <c r="H22" s="15">
        <v>6525</v>
      </c>
      <c r="I22" s="16">
        <f t="shared" si="1"/>
        <v>25.287356321839084</v>
      </c>
      <c r="J22" s="17"/>
    </row>
    <row r="23" spans="1:10" ht="34.5">
      <c r="A23" s="33" t="s">
        <v>25</v>
      </c>
      <c r="B23" s="34" t="s">
        <v>26</v>
      </c>
      <c r="C23" s="35">
        <f>C24</f>
        <v>181847.06</v>
      </c>
      <c r="D23" s="35">
        <f>D24</f>
        <v>64638.78</v>
      </c>
      <c r="E23" s="36"/>
      <c r="F23" s="37">
        <f t="shared" si="0"/>
        <v>35.545683279124781</v>
      </c>
      <c r="G23" s="37">
        <f>D23/D9*100</f>
        <v>0.56851982246461952</v>
      </c>
      <c r="H23" s="37">
        <f>H24</f>
        <v>82132.710000000006</v>
      </c>
      <c r="I23" s="38">
        <f t="shared" si="1"/>
        <v>78.700410591590114</v>
      </c>
      <c r="J23" s="17"/>
    </row>
    <row r="24" spans="1:10" ht="68.25">
      <c r="A24" s="21" t="s">
        <v>27</v>
      </c>
      <c r="B24" s="22" t="s">
        <v>28</v>
      </c>
      <c r="C24" s="23">
        <v>181847.06</v>
      </c>
      <c r="D24" s="23">
        <v>64638.78</v>
      </c>
      <c r="E24" s="14"/>
      <c r="F24" s="15">
        <f t="shared" si="0"/>
        <v>35.545683279124781</v>
      </c>
      <c r="G24" s="15">
        <f>D24/D9*100</f>
        <v>0.56851982246461952</v>
      </c>
      <c r="H24" s="15">
        <v>82132.710000000006</v>
      </c>
      <c r="I24" s="16">
        <f t="shared" si="1"/>
        <v>78.700410591590114</v>
      </c>
      <c r="J24" s="17"/>
    </row>
    <row r="25" spans="1:10" ht="23.25">
      <c r="A25" s="33" t="s">
        <v>29</v>
      </c>
      <c r="B25" s="34" t="s">
        <v>30</v>
      </c>
      <c r="C25" s="35">
        <f>C26</f>
        <v>0</v>
      </c>
      <c r="D25" s="35">
        <f>D26</f>
        <v>0</v>
      </c>
      <c r="E25" s="36"/>
      <c r="F25" s="37" t="e">
        <f t="shared" si="0"/>
        <v>#DIV/0!</v>
      </c>
      <c r="G25" s="37">
        <v>0.09</v>
      </c>
      <c r="H25" s="37">
        <v>0</v>
      </c>
      <c r="I25" s="38">
        <v>197.7</v>
      </c>
      <c r="J25" s="45"/>
    </row>
    <row r="26" spans="1:10">
      <c r="A26" s="21" t="s">
        <v>31</v>
      </c>
      <c r="B26" s="22" t="s">
        <v>32</v>
      </c>
      <c r="C26" s="23">
        <v>0</v>
      </c>
      <c r="D26" s="23">
        <v>0</v>
      </c>
      <c r="E26" s="14"/>
      <c r="F26" s="15" t="e">
        <f t="shared" si="0"/>
        <v>#DIV/0!</v>
      </c>
      <c r="G26" s="15">
        <v>0.09</v>
      </c>
      <c r="H26" s="15">
        <v>0</v>
      </c>
      <c r="I26" s="16">
        <v>197.7</v>
      </c>
      <c r="J26" s="17"/>
    </row>
    <row r="27" spans="1:10" ht="23.25">
      <c r="A27" s="33" t="s">
        <v>33</v>
      </c>
      <c r="B27" s="34" t="s">
        <v>34</v>
      </c>
      <c r="C27" s="35">
        <f>C28+C29</f>
        <v>45000</v>
      </c>
      <c r="D27" s="35">
        <f>D28+D29</f>
        <v>86134.14</v>
      </c>
      <c r="E27" s="36"/>
      <c r="F27" s="37">
        <f t="shared" si="0"/>
        <v>191.4092</v>
      </c>
      <c r="G27" s="37">
        <v>23.8</v>
      </c>
      <c r="H27" s="37">
        <f>H28+H29</f>
        <v>309677.06</v>
      </c>
      <c r="I27" s="38">
        <v>17.399999999999999</v>
      </c>
      <c r="J27" s="17"/>
    </row>
    <row r="28" spans="1:10" ht="68.25">
      <c r="A28" s="21" t="s">
        <v>35</v>
      </c>
      <c r="B28" s="22" t="s">
        <v>36</v>
      </c>
      <c r="C28" s="23">
        <v>20000</v>
      </c>
      <c r="D28" s="23">
        <v>0</v>
      </c>
      <c r="E28" s="14"/>
      <c r="F28" s="15">
        <f t="shared" si="0"/>
        <v>0</v>
      </c>
      <c r="G28" s="15">
        <f>D28/D9*100</f>
        <v>0</v>
      </c>
      <c r="H28" s="15">
        <v>309677.06</v>
      </c>
      <c r="I28" s="16">
        <v>0</v>
      </c>
      <c r="J28" s="17"/>
    </row>
    <row r="29" spans="1:10" ht="23.25">
      <c r="A29" s="21" t="s">
        <v>37</v>
      </c>
      <c r="B29" s="22" t="s">
        <v>38</v>
      </c>
      <c r="C29" s="23">
        <v>25000</v>
      </c>
      <c r="D29" s="23">
        <v>86134.14</v>
      </c>
      <c r="E29" s="14"/>
      <c r="F29" s="15">
        <f t="shared" si="0"/>
        <v>344.53656000000001</v>
      </c>
      <c r="G29" s="15">
        <f>D29/D9*100</f>
        <v>0.75757874732386177</v>
      </c>
      <c r="H29" s="15">
        <v>0</v>
      </c>
      <c r="I29" s="16">
        <v>17.399999999999999</v>
      </c>
      <c r="J29" s="17"/>
    </row>
    <row r="30" spans="1:10">
      <c r="A30" s="33" t="s">
        <v>39</v>
      </c>
      <c r="B30" s="34" t="s">
        <v>40</v>
      </c>
      <c r="C30" s="35">
        <f>C31</f>
        <v>14778712.479999999</v>
      </c>
      <c r="D30" s="35">
        <f>D31</f>
        <v>7335471.5</v>
      </c>
      <c r="E30" s="36"/>
      <c r="F30" s="37">
        <f t="shared" si="0"/>
        <v>49.635389482859743</v>
      </c>
      <c r="G30" s="37">
        <f>D30/D9*100</f>
        <v>64.517940389256665</v>
      </c>
      <c r="H30" s="37">
        <f>H31</f>
        <v>4323869.84</v>
      </c>
      <c r="I30" s="38">
        <f t="shared" ref="I30:I35" si="2">D30/H30*100</f>
        <v>169.65060863164189</v>
      </c>
      <c r="J30" s="17"/>
    </row>
    <row r="31" spans="1:10" ht="23.25">
      <c r="A31" s="33" t="s">
        <v>41</v>
      </c>
      <c r="B31" s="34" t="s">
        <v>42</v>
      </c>
      <c r="C31" s="35">
        <f>C32+C33+C34+C35+C36+C37+C38</f>
        <v>14778712.479999999</v>
      </c>
      <c r="D31" s="35">
        <f>D32+D33+D34+D35+D36+D37+D38</f>
        <v>7335471.5</v>
      </c>
      <c r="E31" s="36"/>
      <c r="F31" s="37">
        <f t="shared" si="0"/>
        <v>49.635389482859743</v>
      </c>
      <c r="G31" s="37">
        <v>74.83</v>
      </c>
      <c r="H31" s="37">
        <f>H32+H33+H34+H35</f>
        <v>4323869.84</v>
      </c>
      <c r="I31" s="38">
        <f t="shared" si="2"/>
        <v>169.65060863164189</v>
      </c>
      <c r="J31" s="17"/>
    </row>
    <row r="32" spans="1:10" ht="23.25">
      <c r="A32" s="21" t="s">
        <v>43</v>
      </c>
      <c r="B32" s="22" t="s">
        <v>44</v>
      </c>
      <c r="C32" s="23">
        <v>7659210</v>
      </c>
      <c r="D32" s="23">
        <v>3829608</v>
      </c>
      <c r="E32" s="14"/>
      <c r="F32" s="15">
        <f t="shared" si="0"/>
        <v>50.000039168530442</v>
      </c>
      <c r="G32" s="15">
        <f>D32/D9*100</f>
        <v>33.682691106934357</v>
      </c>
      <c r="H32" s="15">
        <v>3799596</v>
      </c>
      <c r="I32" s="16">
        <f t="shared" si="2"/>
        <v>100.78987344970361</v>
      </c>
      <c r="J32" s="17"/>
    </row>
    <row r="33" spans="1:10" ht="23.25">
      <c r="A33" s="21" t="s">
        <v>45</v>
      </c>
      <c r="B33" s="22" t="s">
        <v>46</v>
      </c>
      <c r="C33" s="23">
        <v>6887244.9500000002</v>
      </c>
      <c r="D33" s="23">
        <v>3478731.89</v>
      </c>
      <c r="E33" s="14"/>
      <c r="F33" s="15">
        <f t="shared" si="0"/>
        <v>50.50977444907052</v>
      </c>
      <c r="G33" s="15">
        <f>D33/D9*100</f>
        <v>30.596617641991546</v>
      </c>
      <c r="H33" s="15">
        <v>435189</v>
      </c>
      <c r="I33" s="16">
        <f t="shared" si="2"/>
        <v>799.36117181270663</v>
      </c>
      <c r="J33" s="17"/>
    </row>
    <row r="34" spans="1:10" ht="23.25">
      <c r="A34" s="21" t="s">
        <v>47</v>
      </c>
      <c r="B34" s="22" t="s">
        <v>48</v>
      </c>
      <c r="C34" s="23">
        <v>232400</v>
      </c>
      <c r="D34" s="23">
        <v>109977.35</v>
      </c>
      <c r="E34" s="14"/>
      <c r="F34" s="15">
        <f t="shared" si="0"/>
        <v>47.322439759036143</v>
      </c>
      <c r="G34" s="15">
        <f>D34/D9*100</f>
        <v>0.9672878030360309</v>
      </c>
      <c r="H34" s="15">
        <v>89084.84</v>
      </c>
      <c r="I34" s="16">
        <f t="shared" si="2"/>
        <v>123.45237416377468</v>
      </c>
      <c r="J34" s="17"/>
    </row>
    <row r="35" spans="1:10" ht="15.75" thickBot="1">
      <c r="A35" s="74" t="s">
        <v>49</v>
      </c>
      <c r="B35" s="75" t="s">
        <v>50</v>
      </c>
      <c r="C35" s="77">
        <v>0</v>
      </c>
      <c r="D35" s="77">
        <v>0</v>
      </c>
      <c r="E35" s="14"/>
      <c r="F35" s="78" t="e">
        <f t="shared" si="0"/>
        <v>#DIV/0!</v>
      </c>
      <c r="G35" s="78">
        <f>D35/D9*100</f>
        <v>0</v>
      </c>
      <c r="H35" s="78">
        <v>0</v>
      </c>
      <c r="I35" s="79" t="e">
        <f t="shared" si="2"/>
        <v>#DIV/0!</v>
      </c>
      <c r="J35" s="17"/>
    </row>
    <row r="36" spans="1:10" ht="25.5" thickBot="1">
      <c r="A36" s="81" t="s">
        <v>63</v>
      </c>
      <c r="B36" s="82" t="s">
        <v>64</v>
      </c>
      <c r="C36" s="76">
        <v>20000</v>
      </c>
      <c r="D36" s="76">
        <v>0</v>
      </c>
      <c r="E36" s="17"/>
      <c r="F36" s="76">
        <f t="shared" si="0"/>
        <v>0</v>
      </c>
      <c r="G36" s="76"/>
      <c r="H36" s="76"/>
      <c r="I36" s="76"/>
      <c r="J36" s="17"/>
    </row>
    <row r="37" spans="1:10" ht="25.5" thickBot="1">
      <c r="A37" s="83" t="s">
        <v>65</v>
      </c>
      <c r="B37" s="84" t="s">
        <v>66</v>
      </c>
      <c r="C37" s="84">
        <v>62703.27</v>
      </c>
      <c r="D37" s="80">
        <v>0</v>
      </c>
      <c r="F37" s="80">
        <f t="shared" si="0"/>
        <v>0</v>
      </c>
      <c r="G37" s="80"/>
      <c r="H37" s="80"/>
      <c r="I37" s="80"/>
    </row>
    <row r="38" spans="1:10" ht="25.5" thickBot="1">
      <c r="A38" s="83" t="s">
        <v>67</v>
      </c>
      <c r="B38" s="84" t="s">
        <v>68</v>
      </c>
      <c r="C38" s="84">
        <v>-82845.740000000005</v>
      </c>
      <c r="D38" s="84">
        <v>-82845.740000000005</v>
      </c>
      <c r="E38" s="85"/>
      <c r="F38" s="84">
        <f t="shared" si="0"/>
        <v>100</v>
      </c>
      <c r="G38" s="80"/>
      <c r="H38" s="80"/>
      <c r="I38" s="80"/>
    </row>
  </sheetData>
  <mergeCells count="8">
    <mergeCell ref="A2:I2"/>
    <mergeCell ref="A3:D3"/>
    <mergeCell ref="A4:A6"/>
    <mergeCell ref="B4:B6"/>
    <mergeCell ref="C4:C6"/>
    <mergeCell ref="I4:I7"/>
    <mergeCell ref="D4:D6"/>
    <mergeCell ref="F4:H6"/>
  </mergeCells>
  <pageMargins left="0.39374999999999999" right="0.39374999999999999" top="0.39374999999999999" bottom="0.39374999999999999" header="0.51180550000000002" footer="0.51180550000000002"/>
  <pageSetup paperSize="9" scale="77" fitToHeight="0" orientation="landscape" r:id="rId1"/>
  <ignoredErrors>
    <ignoredError sqref="I1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39F45E-488D-481E-93B4-D0F7AF8C8C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Elena</cp:lastModifiedBy>
  <cp:lastPrinted>2019-10-20T12:37:11Z</cp:lastPrinted>
  <dcterms:created xsi:type="dcterms:W3CDTF">2018-10-22T12:37:10Z</dcterms:created>
  <dcterms:modified xsi:type="dcterms:W3CDTF">2021-07-30T09:28:03Z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