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450" windowHeight="11790" tabRatio="878" activeTab="2"/>
  </bookViews>
  <sheets>
    <sheet name="Приложение 1" sheetId="1" r:id="rId1"/>
    <sheet name="Приложение 2" sheetId="5" r:id="rId2"/>
    <sheet name="Приложение 3" sheetId="8" r:id="rId3"/>
    <sheet name="Приложение 4" sheetId="2" r:id="rId4"/>
    <sheet name="Приложение 5" sheetId="3" r:id="rId5"/>
    <sheet name="Приложение  6" sheetId="4" r:id="rId6"/>
    <sheet name="Приложение 7" sheetId="9" r:id="rId7"/>
    <sheet name="Приложение 8" sheetId="14" r:id="rId8"/>
    <sheet name="Приложение 9" sheetId="15" r:id="rId9"/>
    <sheet name="Приложение 10" sheetId="12" r:id="rId10"/>
    <sheet name="Приложение 11" sheetId="16" r:id="rId11"/>
    <sheet name="Приложение 12" sheetId="13" r:id="rId12"/>
    <sheet name="Приложение 13" sheetId="7" r:id="rId13"/>
    <sheet name="ПРИЛ УДАЛИТЬ" sheetId="6" state="hidden" r:id="rId14"/>
  </sheets>
  <definedNames>
    <definedName name="OLE_LINK1" localSheetId="6">'Приложение 7'!$A$69</definedName>
    <definedName name="OLE_LINK1" localSheetId="7">'Приложение 8'!$A$68</definedName>
    <definedName name="_xlnm.Print_Area" localSheetId="0">'Приложение 1'!$A$1:$C$24</definedName>
  </definedNames>
  <calcPr calcId="124519"/>
</workbook>
</file>

<file path=xl/calcChain.xml><?xml version="1.0" encoding="utf-8"?>
<calcChain xmlns="http://schemas.openxmlformats.org/spreadsheetml/2006/main">
  <c r="M13" i="16"/>
  <c r="K13"/>
  <c r="I13"/>
  <c r="D31" i="8"/>
  <c r="K32" i="16"/>
  <c r="D95" i="14"/>
  <c r="E95"/>
  <c r="E94" s="1"/>
  <c r="E93" s="1"/>
  <c r="E14"/>
  <c r="G10" i="12"/>
  <c r="G60"/>
  <c r="D100" i="9"/>
  <c r="D84"/>
  <c r="D83" s="1"/>
  <c r="D132"/>
  <c r="D131"/>
  <c r="D130"/>
  <c r="D123"/>
  <c r="G10" i="15"/>
  <c r="M32" i="16"/>
  <c r="D121" i="9"/>
  <c r="D75"/>
  <c r="C31" i="8"/>
  <c r="E40"/>
  <c r="E39" s="1"/>
  <c r="D40"/>
  <c r="D39" s="1"/>
  <c r="E74" i="14"/>
  <c r="D74"/>
  <c r="E73"/>
  <c r="K26" i="16"/>
  <c r="H60" i="12"/>
  <c r="E91" i="14"/>
  <c r="E90"/>
  <c r="D91"/>
  <c r="D90"/>
  <c r="D127"/>
  <c r="D126" s="1"/>
  <c r="E117"/>
  <c r="E116"/>
  <c r="E115"/>
  <c r="D117"/>
  <c r="D116"/>
  <c r="D115"/>
  <c r="D68" i="9"/>
  <c r="D128"/>
  <c r="D127"/>
  <c r="D126"/>
  <c r="D96"/>
  <c r="D95"/>
  <c r="D51"/>
  <c r="M26" i="16"/>
  <c r="M21"/>
  <c r="K21"/>
  <c r="I21"/>
  <c r="I32"/>
  <c r="M30"/>
  <c r="K30"/>
  <c r="I30"/>
  <c r="I26"/>
  <c r="M24"/>
  <c r="K24"/>
  <c r="I24"/>
  <c r="M19"/>
  <c r="K19"/>
  <c r="I19"/>
  <c r="K35"/>
  <c r="E127" i="14"/>
  <c r="E126" s="1"/>
  <c r="E123"/>
  <c r="E122"/>
  <c r="E120"/>
  <c r="E119"/>
  <c r="E113"/>
  <c r="E112"/>
  <c r="E111"/>
  <c r="E107"/>
  <c r="E106"/>
  <c r="E88"/>
  <c r="E87"/>
  <c r="E81"/>
  <c r="E80"/>
  <c r="E70"/>
  <c r="E69"/>
  <c r="E67"/>
  <c r="E66"/>
  <c r="H10" i="12"/>
  <c r="E62" i="14"/>
  <c r="E63"/>
  <c r="D63"/>
  <c r="D62"/>
  <c r="E50"/>
  <c r="E51"/>
  <c r="E56"/>
  <c r="E55"/>
  <c r="E57"/>
  <c r="E45"/>
  <c r="E46"/>
  <c r="D46"/>
  <c r="E40"/>
  <c r="E34" s="1"/>
  <c r="E41"/>
  <c r="E35"/>
  <c r="E36"/>
  <c r="E31"/>
  <c r="E32"/>
  <c r="E26"/>
  <c r="E25" s="1"/>
  <c r="E27"/>
  <c r="E22"/>
  <c r="E23"/>
  <c r="E19"/>
  <c r="E20"/>
  <c r="E15"/>
  <c r="E12"/>
  <c r="G67" i="15"/>
  <c r="E16" i="8"/>
  <c r="D123" i="14"/>
  <c r="D122"/>
  <c r="D120"/>
  <c r="D119"/>
  <c r="D113"/>
  <c r="D112"/>
  <c r="D111"/>
  <c r="D107"/>
  <c r="D106"/>
  <c r="D94"/>
  <c r="D93" s="1"/>
  <c r="D88"/>
  <c r="D87"/>
  <c r="D81"/>
  <c r="D80" s="1"/>
  <c r="D72" s="1"/>
  <c r="D73"/>
  <c r="D70"/>
  <c r="D69"/>
  <c r="D67"/>
  <c r="D66"/>
  <c r="D61"/>
  <c r="D57"/>
  <c r="D56"/>
  <c r="D55"/>
  <c r="D51"/>
  <c r="D50"/>
  <c r="D45"/>
  <c r="D41"/>
  <c r="D40"/>
  <c r="D36"/>
  <c r="D35"/>
  <c r="D32"/>
  <c r="D31"/>
  <c r="D27"/>
  <c r="D26"/>
  <c r="D25" s="1"/>
  <c r="D23"/>
  <c r="D22"/>
  <c r="D20"/>
  <c r="D19"/>
  <c r="D15"/>
  <c r="D14"/>
  <c r="D12"/>
  <c r="D11"/>
  <c r="E31" i="8"/>
  <c r="E28"/>
  <c r="D28"/>
  <c r="E23"/>
  <c r="D23"/>
  <c r="E19"/>
  <c r="D19"/>
  <c r="D16"/>
  <c r="E12"/>
  <c r="D12"/>
  <c r="D71" i="9"/>
  <c r="D113"/>
  <c r="C28" i="8"/>
  <c r="D137" i="9"/>
  <c r="D136"/>
  <c r="D144"/>
  <c r="D143"/>
  <c r="D140"/>
  <c r="D139"/>
  <c r="D119"/>
  <c r="D118"/>
  <c r="D117"/>
  <c r="D93"/>
  <c r="D67"/>
  <c r="D64"/>
  <c r="D58"/>
  <c r="D57"/>
  <c r="D56"/>
  <c r="D46"/>
  <c r="D41"/>
  <c r="D36"/>
  <c r="D35"/>
  <c r="D40"/>
  <c r="D45"/>
  <c r="D50"/>
  <c r="D32"/>
  <c r="D26"/>
  <c r="D22"/>
  <c r="D14"/>
  <c r="D19"/>
  <c r="C16" i="8"/>
  <c r="C12"/>
  <c r="C19"/>
  <c r="C23"/>
  <c r="C40"/>
  <c r="C39" s="1"/>
  <c r="D63" i="9"/>
  <c r="D99"/>
  <c r="D98" s="1"/>
  <c r="D112"/>
  <c r="D92"/>
  <c r="D74"/>
  <c r="D70"/>
  <c r="D31"/>
  <c r="D25"/>
  <c r="D24" s="1"/>
  <c r="D21"/>
  <c r="D18"/>
  <c r="D13"/>
  <c r="D11"/>
  <c r="D10"/>
  <c r="D9"/>
  <c r="D11" i="8"/>
  <c r="C11"/>
  <c r="D34" i="9"/>
  <c r="E11" i="8"/>
  <c r="E11" i="14"/>
  <c r="E10"/>
  <c r="D62" i="9"/>
  <c r="E61" i="14"/>
  <c r="D34"/>
  <c r="D10"/>
  <c r="M35" i="16" l="1"/>
  <c r="I35"/>
  <c r="E72" i="14"/>
  <c r="G74" i="12"/>
  <c r="H74"/>
  <c r="G84" i="15"/>
  <c r="D129" i="14"/>
  <c r="E129"/>
  <c r="D73" i="9"/>
  <c r="D146" s="1"/>
  <c r="E51" i="8"/>
  <c r="D51"/>
  <c r="C51"/>
</calcChain>
</file>

<file path=xl/sharedStrings.xml><?xml version="1.0" encoding="utf-8"?>
<sst xmlns="http://schemas.openxmlformats.org/spreadsheetml/2006/main" count="1496" uniqueCount="723">
  <si>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</si>
  <si>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</si>
  <si>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</si>
  <si>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«Развитие инженерных инфраструктур Колобовского городского поселения»</t>
  </si>
  <si>
    <t>Муниципальная программа «Совершенствование управлением муниципальной собственностью Колобовского городского поселения на 2014-2016 годы»</t>
  </si>
  <si>
    <t>Муниципальная программа Колобовского городского поселения «Обеспечение деятельности в области гражданской обороны, чрезвычайных  ситуаций, пожарной безопасности, безопасности людей на водных объектах и профилактике  терроризма и экстримизма»</t>
  </si>
  <si>
    <t>Подпрограмма «Осуществление мер пожарной безопасности на территории поселения»</t>
  </si>
  <si>
    <t>Подпрограмма «Обеспечение мероприятий по безопасности людей на водных объектах поселения</t>
  </si>
  <si>
    <t>Подпрограмма «Обеспечение мероприятий по профилактике мер по терроризму и экстримизму, гармонизации межэтнических отношений, профилактике проявления  ксенофобии»</t>
  </si>
  <si>
    <t>Муниципальная программа «Развитие автомобильных дорог на территории Колобовского городского поселения»</t>
  </si>
  <si>
    <t>Подпрограмма «Содержание и ремонт дорог, мостов и переходов внутри населенных пунктов поселения»</t>
  </si>
  <si>
    <t>01</t>
  </si>
  <si>
    <t>04</t>
  </si>
  <si>
    <t>02</t>
  </si>
  <si>
    <t>03</t>
  </si>
  <si>
    <t>09</t>
  </si>
  <si>
    <t>05</t>
  </si>
  <si>
    <t>08</t>
  </si>
  <si>
    <t>00</t>
  </si>
  <si>
    <t>Подпрограмма «Эффективное управление муниципальной собственностью и земельными ресурсами поселения»</t>
  </si>
  <si>
    <t>01  00 0 00000</t>
  </si>
  <si>
    <t>Подпрограмма "Осуществление мероприятий в области ГОЧС"</t>
  </si>
  <si>
    <t>Основное мероприятие "Мероприятия в области ГОЧС"</t>
  </si>
  <si>
    <t>01 00 0 00000</t>
  </si>
  <si>
    <t>01 1 01 00090</t>
  </si>
  <si>
    <t xml:space="preserve">01 1 01 00000 </t>
  </si>
  <si>
    <t>01 2 01 00000</t>
  </si>
  <si>
    <t xml:space="preserve">01 2 01 00100  </t>
  </si>
  <si>
    <t>01 2 01 00110</t>
  </si>
  <si>
    <t>01 2 01 60090</t>
  </si>
  <si>
    <t xml:space="preserve">01 3 00 00000 </t>
  </si>
  <si>
    <t>01 3 01 00000</t>
  </si>
  <si>
    <t>Основное мероприятие «Обеспечение мероприятий по оборудованию и содержанию мест массового отдыха людей на водных объектах поселения</t>
  </si>
  <si>
    <t>Основное мероприятие "Выполнение работ по противопожарным мероприятиям»</t>
  </si>
  <si>
    <t>01 3 01 00120</t>
  </si>
  <si>
    <t>01 4 00 00000</t>
  </si>
  <si>
    <t>Основное мероприятие "«Профилактика мер по терроризму и экстримизму»</t>
  </si>
  <si>
    <t xml:space="preserve">01  4 01 00000 </t>
  </si>
  <si>
    <t>01 4 01 00130</t>
  </si>
  <si>
    <t xml:space="preserve">02 0  00 00000 </t>
  </si>
  <si>
    <t>02 1 00 00000</t>
  </si>
  <si>
    <t>Основное мероприятие «Ремонт и содержание дорожно-транспортной сети»</t>
  </si>
  <si>
    <t>02 1 01 00000</t>
  </si>
  <si>
    <t>02 1 01  00140</t>
  </si>
  <si>
    <t>02 1 01  00150</t>
  </si>
  <si>
    <t>Основное мероприятие «Безопасность дорожного движения»</t>
  </si>
  <si>
    <t>02 2 02 00000</t>
  </si>
  <si>
    <t xml:space="preserve">02 2 01 00000 </t>
  </si>
  <si>
    <t xml:space="preserve">02 2  01 00160 </t>
  </si>
  <si>
    <t xml:space="preserve">03 0 00  00000 </t>
  </si>
  <si>
    <t>03 1 00 00000</t>
  </si>
  <si>
    <t>Основное мероприятие «Переселение граждан из аварийного жилищного фонда»</t>
  </si>
  <si>
    <t xml:space="preserve">03 1 01 00000 </t>
  </si>
  <si>
    <t xml:space="preserve">03 2  00 00000 </t>
  </si>
  <si>
    <t>Основное мероприятие «Содержание муниципального имущества»</t>
  </si>
  <si>
    <t>03 2 01 00000</t>
  </si>
  <si>
    <t>03 2 01 00170</t>
  </si>
  <si>
    <t xml:space="preserve">03 2 01 00500 </t>
  </si>
  <si>
    <t xml:space="preserve">03 3 00 00000 </t>
  </si>
  <si>
    <t xml:space="preserve">03 3 01 00000 </t>
  </si>
  <si>
    <t>Основное мероприятие «Обеспечение энергосбережения и энергетической эффективности»</t>
  </si>
  <si>
    <t>03 3  01 00180</t>
  </si>
  <si>
    <t xml:space="preserve">03 3 01 00370 </t>
  </si>
  <si>
    <t xml:space="preserve">03 4 00 00000 </t>
  </si>
  <si>
    <t>Основное мероприятие «Модернизация объектов коммунальной инфраструктуры и обеспечение функционирования систем жизнеобеспечения»</t>
  </si>
  <si>
    <t>03 4 01 00000</t>
  </si>
  <si>
    <t xml:space="preserve">03  4 01 00600 </t>
  </si>
  <si>
    <t xml:space="preserve">03 4 01 60120 </t>
  </si>
  <si>
    <t xml:space="preserve">04 0 00 00000 </t>
  </si>
  <si>
    <t xml:space="preserve">04 1 00 00000 </t>
  </si>
  <si>
    <t>Основное мероприятие «Управление муниципальной собственностью и земельными ресурсами»</t>
  </si>
  <si>
    <t xml:space="preserve">04 1 01 00000 </t>
  </si>
  <si>
    <t xml:space="preserve">04 1 01 00200 </t>
  </si>
  <si>
    <t xml:space="preserve">04 1 01 00610 </t>
  </si>
  <si>
    <t xml:space="preserve">04 1 01 00390  </t>
  </si>
  <si>
    <t xml:space="preserve">05 0 00 00000  </t>
  </si>
  <si>
    <t xml:space="preserve">05 1 00 00000 </t>
  </si>
  <si>
    <t>Основное мероприятие «Уличное освещение»</t>
  </si>
  <si>
    <t xml:space="preserve">05 1 01 00000 </t>
  </si>
  <si>
    <t xml:space="preserve">05 1 01 00220  </t>
  </si>
  <si>
    <t>05 1 01 00230</t>
  </si>
  <si>
    <t xml:space="preserve">05 2 00 00000 </t>
  </si>
  <si>
    <t>Основное мероприятие «Содержание памятников, обелисков, мест захоронения»</t>
  </si>
  <si>
    <t>05 3  00 00000</t>
  </si>
  <si>
    <t>Основное мероприятие «Благоустройство территории»</t>
  </si>
  <si>
    <t xml:space="preserve">05 3 01 00000 </t>
  </si>
  <si>
    <t>05 3  01 00250</t>
  </si>
  <si>
    <t xml:space="preserve">06 0  00 00000 </t>
  </si>
  <si>
    <t xml:space="preserve">06 1 00 00000 </t>
  </si>
  <si>
    <t>06 1 01 00000</t>
  </si>
  <si>
    <t>Основное мероприятие «Функционирование казённого учреждения»</t>
  </si>
  <si>
    <t>06 1 01 00260</t>
  </si>
  <si>
    <t>Обеспечение деятельности клубов и домов культуры поселения(Расходы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</si>
  <si>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</si>
  <si>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клубов и домов культуры поселения (Закупка товаров, работ и услуг для государственных (муниципальных) нужд)</t>
  </si>
  <si>
    <t>Обеспечение деятельности клубов и домов культуры поселения (Иные бюджетные ассигнования)</t>
  </si>
  <si>
    <t>Основное мероприятие «Развитие библиотечного дела»</t>
  </si>
  <si>
    <t>06 2 01 00000</t>
  </si>
  <si>
    <t xml:space="preserve">06 2 01 00000 </t>
  </si>
  <si>
    <t>06 2  01 00260</t>
  </si>
  <si>
    <t>Обеспечение деятельности  библиотек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</si>
  <si>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</si>
  <si>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 библиотек поселения (Закупка товаров, работ и услуг для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</si>
  <si>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</si>
  <si>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 xml:space="preserve">06 3  00 00000  </t>
  </si>
  <si>
    <t>Основное мероприятие «Развитие физической культуры и спорта»</t>
  </si>
  <si>
    <t xml:space="preserve">06 3 01 00000 </t>
  </si>
  <si>
    <t>Обеспечение условий для занятий физической культурой и спортом, организация и проведения массовых спортивных и физкультурных мероприятий  (Закупка товаров, работ и услуг для государственных (муниципальных) нужд)</t>
  </si>
  <si>
    <t xml:space="preserve">06 3 01 00260 </t>
  </si>
  <si>
    <t xml:space="preserve">07 0 00 00000 </t>
  </si>
  <si>
    <t xml:space="preserve">07  1  00 00000 </t>
  </si>
  <si>
    <t>Основное мероприятие «Деятельность органов местного самоуправления»</t>
  </si>
  <si>
    <t xml:space="preserve">07 1 01 00000 </t>
  </si>
  <si>
    <t xml:space="preserve">07 1  01   00530 </t>
  </si>
  <si>
    <t>Обеспечение функций администрации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</si>
  <si>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071 01 00530</t>
  </si>
  <si>
    <t>Обеспечение функций администрации поселения  (Закупка товаров, работ и услуг для государственных (муниципальных) нужд)</t>
  </si>
  <si>
    <t xml:space="preserve"> Обеспечение функций администрации поселения  (Иные бюджетные ассигнования)</t>
  </si>
  <si>
    <t xml:space="preserve">07 1  01   00630   </t>
  </si>
  <si>
    <t xml:space="preserve">07 1  01   00640  </t>
  </si>
  <si>
    <t xml:space="preserve">07  1  01   00550  </t>
  </si>
  <si>
    <t>Организация и проведение мероприятий, связанных с государственными праздниками, юбилейными и памятными датами и другие мероприятия  (Закупка товаров, работ и услуг для государственных (муниципальных) нужд)</t>
  </si>
  <si>
    <t>07  1 01 00560</t>
  </si>
  <si>
    <t>Обеспечение информирования населения о деятельности органов местного самоуправления поселения  (Закупка товаров, работ и услуг для государственных (муниципальных) нужд)</t>
  </si>
  <si>
    <t>07  1  01 00570</t>
  </si>
  <si>
    <t>Пенсионное обеспечение некоторых категорий граждан, имеющих право на выплату муниципальной пенсии в соответствии с действующим законодательством  (Социальное обеспечение и иные выплаты населению)</t>
  </si>
  <si>
    <t>Основное мероприятие «Профессиональное и дополнительное образование»</t>
  </si>
  <si>
    <t xml:space="preserve">07   2 00 00000 </t>
  </si>
  <si>
    <t xml:space="preserve">07  2  01 00000 </t>
  </si>
  <si>
    <t xml:space="preserve">07 2 01 00580 </t>
  </si>
  <si>
    <t>Обеспечение подготовки, переподготовки, обучения и повышения квалификации  муниципальных служащих и специалистов  (Закупка товаров, работ и услуг для государственных (муниципальных) нужд)</t>
  </si>
  <si>
    <t xml:space="preserve">07  2 01 00590 </t>
  </si>
  <si>
    <t>Взносы в Совет муниципальных образований Ивановской области  (Закупка товаров, работ и услуг для государственных (муниципальных) нужд)</t>
  </si>
  <si>
    <t>Муниципальная программа «Поддержка субъектов малого предпринимательства»</t>
  </si>
  <si>
    <t xml:space="preserve">08 0 00 00000 </t>
  </si>
  <si>
    <t xml:space="preserve">08 1 00 00000 </t>
  </si>
  <si>
    <t>Подпрограмма «Поддержка субъектов малого предпринимательства»</t>
  </si>
  <si>
    <t xml:space="preserve">08  1  01 00000 </t>
  </si>
  <si>
    <t>Основное мероприятие: «Поддержка субъектов малого предпринимательства»</t>
  </si>
  <si>
    <t>30 0 00  00000 </t>
  </si>
  <si>
    <t>30 9 00 00000 </t>
  </si>
  <si>
    <t>32 0 00 00000</t>
  </si>
  <si>
    <t xml:space="preserve">32 9  00 51180 </t>
  </si>
  <si>
    <t>Осуществление первичного воинского учета  на территориях, где отсутствуют военные комиссариаты(Расходы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</si>
  <si>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32 9 00 51180</t>
  </si>
  <si>
    <t>03 3 01 00190</t>
  </si>
  <si>
    <t xml:space="preserve">33 0 00 00000 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</si>
  <si>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</si>
  <si>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t xml:space="preserve">33 9 00 00000       </t>
  </si>
  <si>
    <t xml:space="preserve">   33 9 00 51200     </t>
  </si>
  <si>
    <t xml:space="preserve">городского поселения 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</si>
  <si>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</si>
  <si>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</si>
  <si>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</si>
  <si>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</si>
  <si>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 субъектов Российской Федерации и местными бюджетами с учетом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</si>
  <si>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</si>
  <si>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</si>
  <si>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</si>
  <si>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Администрация Колобовского городского поселения</t>
  </si>
  <si>
    <t>933 108 04020 01 0000 110</t>
  </si>
  <si>
    <t>Код классификации доходов бюджетов Российской Федерации, код главного администратора доходов</t>
  </si>
  <si>
    <t>Управление Федеральной налоговой службы по Ивановской области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</si>
  <si>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учредившихадвокатские кабинеты и других лиц, занимающихся частной практикой в соответствии со статьей 227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</si>
  <si>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</si>
  <si>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227.1и 228 Налогового кодекса Российской Федерации       </t>
  </si>
  <si>
    <t xml:space="preserve">                                                                                      к решению Совета Колобовского</t>
  </si>
  <si>
    <t>Код главного распорядителя</t>
  </si>
  <si>
    <t>Раздел</t>
  </si>
  <si>
    <t>Подраздел</t>
  </si>
  <si>
    <t>Сумма тыс. руб.</t>
  </si>
  <si>
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</si>
  <si>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(Закупка товаров, работ и услуг для государственных (муниципальных) нужд)</t>
  </si>
  <si>
    <t xml:space="preserve">05 2  01 02400 </t>
  </si>
  <si>
    <t>Раздел, подраздел</t>
  </si>
  <si>
    <t>ОБЩЕГОСУДАРСТВЕННЫЕ РАСХОДЫ</t>
  </si>
  <si>
    <t>НАЦИОНАЛЬНАЯ ОБОРОНА</t>
  </si>
  <si>
    <t>НАЦИОНАЛЬНАЯ БЕЗОПАСНОСТЬ И ПРАВООХРАНИЕЛЬНАЯ ДЕЯТЕЛЬНОСТЬ</t>
  </si>
  <si>
    <t>НАЦИОНАЛЬНАЯ ЭКОНОМИКА</t>
  </si>
  <si>
    <t>ЖИЛИЩНО-КОММУНАЛЬНОЕ ХОЗЯЙСТВО</t>
  </si>
  <si>
    <t>КУЛЬТУРА,КИНЕМАТОГРАФИЯ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</si>
  <si>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</si>
  <si>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</si>
  <si>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</si>
  <si>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</si>
  <si>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</si>
  <si>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</si>
  <si>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</si>
  <si>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</si>
  <si>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Обеспечение пожарной безопасности</t>
  </si>
  <si>
    <t>Жилищное хозяйство</t>
  </si>
  <si>
    <t>Коммунальное хозяйство</t>
  </si>
  <si>
    <t>Благоустройство</t>
  </si>
  <si>
    <t xml:space="preserve">Культура </t>
  </si>
  <si>
    <t>Пенсионное обеспечение</t>
  </si>
  <si>
    <t xml:space="preserve">Софинансирование работ по реконструкции объекта концессионного соглашения </t>
  </si>
  <si>
    <t>03 4 01 00262</t>
  </si>
  <si>
    <t>Подпрограмма "Военно-патриотическое воспитание молодых граждан"</t>
  </si>
  <si>
    <t>Основное мероприятие "Патриотическое воспитание молодежи"</t>
  </si>
  <si>
    <t>Организация и проведение мероприятий по военно-патриотическому воспитанию молодежи</t>
  </si>
  <si>
    <t>06 4 01 00260</t>
  </si>
  <si>
    <t>06 4 00 00000</t>
  </si>
  <si>
    <t xml:space="preserve">06 4 01 00000 </t>
  </si>
  <si>
    <t>Муниципальная программа "Улучшение условий и охраны труда в Колобовском городском поселении"</t>
  </si>
  <si>
    <t>Подпрограмма "Улучшение условий и охрана труда в Колобовском городском поселении"</t>
  </si>
  <si>
    <t>Основное мероприятие "Охрана труда"</t>
  </si>
  <si>
    <t>Обеспечение охраны труда в администрации Колобовского городского поселения и подведомственных учреждениях</t>
  </si>
  <si>
    <t>09 0 00 00000</t>
  </si>
  <si>
    <t>09 1 00 00000</t>
  </si>
  <si>
    <t>09 1 01 00000</t>
  </si>
  <si>
    <t>09 1 01 00263</t>
  </si>
  <si>
    <t>Софинансирование работ по реконструкции объекта концессионного соглашения</t>
  </si>
  <si>
    <r>
      <t xml:space="preserve">03 4 01 </t>
    </r>
    <r>
      <rPr>
        <sz val="12"/>
        <rFont val="Times New Roman"/>
        <family val="1"/>
        <charset val="204"/>
      </rPr>
      <t>00262</t>
    </r>
  </si>
  <si>
    <t>Обеспечение охраны труда в Колобовском городском поселении и подведомственных учреждениях</t>
  </si>
  <si>
    <t>06 4 01 00000</t>
  </si>
  <si>
    <t>Внесение изменений в схему теплоснабжения, водоснабжения и водоотведения поселения(Закупка товаров,работ и услуг для государственных (муниципальных) нужд)</t>
  </si>
  <si>
    <t>0340100262</t>
  </si>
  <si>
    <t>0640100260</t>
  </si>
  <si>
    <t xml:space="preserve">13 </t>
  </si>
  <si>
    <t>0910100263</t>
  </si>
  <si>
    <t>Внесение изменений в схему теплоснабжения, водоснабжения и водоотведения  поселения(Закупка товаров, работ и услуг для государственных (муниципальных) нужд</t>
  </si>
  <si>
    <t>Внесение изменений в схему теплоснабжения,водоснабжения и водоотведения поселения(Закупка товаров, работ и услуг для государственных (муниципальных) нужд</t>
  </si>
  <si>
    <t xml:space="preserve"> на пополнение остатков средств на счете бюджета Колобовского городского поселения</t>
  </si>
  <si>
    <t xml:space="preserve"> для частичного покрытия дефицита бюджета Колобовского городского поселения</t>
  </si>
  <si>
    <t>Сумма гарантирования,  руб.</t>
  </si>
  <si>
    <t>Объем бюджетных ассигнований на исполнение гарантий по возможным гарантийным случаям, руб.</t>
  </si>
  <si>
    <t>Доходы, получаемые в виде арендной платы, а также средства от продажи права на заключение договоров арендыза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</si>
  <si>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Приложение № 8</t>
  </si>
  <si>
    <t xml:space="preserve">                                                                                                                        Приложение № 10</t>
  </si>
  <si>
    <t xml:space="preserve">                                                                                 Приложение № 13</t>
  </si>
  <si>
    <t xml:space="preserve">                                                                                                                        Приложение № 9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</si>
  <si>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</si>
  <si>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933 1 14 02053 13 0000 410</t>
  </si>
  <si>
    <t>933 2 02 15001 13 0000 151</t>
  </si>
  <si>
    <t>933 2 02 29999 13 0000 151</t>
  </si>
  <si>
    <t>933 2 02 35082 13 0000 151</t>
  </si>
  <si>
    <t>933 2 02 35118 13 0000 151</t>
  </si>
  <si>
    <t>933 2 02 35120 13 0000 151</t>
  </si>
  <si>
    <t>933 2 02 45144 13 0000 151</t>
  </si>
  <si>
    <t>933 2 02 20216 13 0000 151</t>
  </si>
  <si>
    <t>933 2 19 00000 13 0000 151</t>
  </si>
  <si>
    <t>933 2 02 30024 13 0000 151</t>
  </si>
  <si>
    <t>933 2 02 40014 13 0000 151</t>
  </si>
  <si>
    <t>Субсидии бюджетам городских поселений на обеспечение мероприятий по переселению граждан из аварийного жилищного фонда  за счет средств, поступивших от государственной корпорации- Фонд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</si>
  <si>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 за счет средств бюджетов</t>
  </si>
  <si>
    <r>
      <t>Субсидии бюджетам городских поселений на осуществление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</si>
  <si>
    <t>933 2 02 20299 13 0000151</t>
  </si>
  <si>
    <t>933 2 02 20302 13 0000 151</t>
  </si>
  <si>
    <t>933 2 19 60010 13 0000 151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</si>
  <si>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</si>
  <si>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Возмещение расходов на организацию предоставления муниципальных услуг через удаленные рабочие места</t>
  </si>
  <si>
    <t>07 1 01 00264</t>
  </si>
  <si>
    <t>07 1 01 00560</t>
  </si>
  <si>
    <t>Возмещение расходов нав организацию предоставления муниципальных услуг через удаленные рабочие места</t>
  </si>
  <si>
    <t>0710100264</t>
  </si>
  <si>
    <t>Основное мероприятие "Субсидирование части затрат СМСП связанных с уплатой процентов по кредитам"</t>
  </si>
  <si>
    <t>08 1 02 00000</t>
  </si>
  <si>
    <t>08 1 02  L 5272</t>
  </si>
  <si>
    <t>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строительствао (реконструкцию) для собственных нужд производственных зданий, строений и сооружений либо приобретение оборудования в целях создания и (или) развития либо модернизации производства товаров (работ, услуг)(Иные бюджетные ассигнования)</t>
  </si>
  <si>
    <t>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 либо модернизации производства товаров (работ, услуг)(Иные бюджетные ассигнования)</t>
  </si>
  <si>
    <t>08102L5272</t>
  </si>
  <si>
    <t>Доходы от продажи земельных участков, находящихся в собственности городских  поселений (за исключением земельных участков муниципальных бюджетных и автономных учреждений)</t>
  </si>
  <si>
    <t>933 114 06025 13 0000 430</t>
  </si>
  <si>
    <t>061 01 81980</t>
  </si>
  <si>
    <t>061 01 S1980</t>
  </si>
  <si>
    <t>Основное мероприятие "Субсидирование части затрат СМСП связанныз с уплатой первого взноса (аванса) при заключении договора лизинга"</t>
  </si>
  <si>
    <t>08 1 04 00000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</si>
  <si>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лизиноговыми организациями в целях создания и (или) развития либо модернизации производства товаров (работ, услуг)(Иные бюджетные ассигнования)</t>
  </si>
  <si>
    <t>08 1 04 L5272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</si>
  <si>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договора (договоров)лизинга оборудования с российскими лизинговыми организациями в целях создания и (или) развития либо модернизации производства товаров (работ,услуг) (иные бюджетные ассигнования)</t>
  </si>
  <si>
    <t>08104L5272</t>
  </si>
  <si>
    <t>Укрепление материально-технической базы муниципальных учреждений культуры Ивановской области(Закупка товаров, работ и услуг для государственных (муниципальных) нужд)</t>
  </si>
  <si>
    <t>Укрепление материально-технической базы учреждений культуры Колобовского городского поселения (Закупка товаров, работ и услуг для государственных (муниципальных) нужд)</t>
  </si>
  <si>
    <t>0610181980</t>
  </si>
  <si>
    <t>06101S1980</t>
  </si>
  <si>
    <t>Укрепление материально-технической базы муниципальных учреждений культуры Ивановской области (Закупка товаров, работ и услуг для государственных (муниципальных) нужд)</t>
  </si>
  <si>
    <t>Укрепление материально-технической базы муниципальных учреждений культуры Колобовского городского поселения</t>
  </si>
  <si>
    <t>Охрана семьи и детства</t>
  </si>
  <si>
    <t>Муниципальная программа «Совершенствование управлением муниципальной собственностью Колобовского городского поселения »</t>
  </si>
  <si>
    <t>933 2 02 15002 13 0000 151</t>
  </si>
  <si>
    <t>Дотации бюджетам городских поселений на поддержку мер по обеспечению сбалансированнойти бюджетов</t>
  </si>
  <si>
    <t>933 2 02 25555 13 0000 151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</si>
  <si>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</si>
  <si>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современной городской среды Колобовского городского поселения на 2017 год"</t>
  </si>
  <si>
    <t>10 0 00 00000</t>
  </si>
  <si>
    <t>Подпрограмма "Формирование современной городской среды на территории поселка Колобово"</t>
  </si>
  <si>
    <t>10 1 00 00000</t>
  </si>
  <si>
    <t>Основное направление "Формирование современной городской среды на территории поселка Колобово"</t>
  </si>
  <si>
    <t>10 1 01 00000</t>
  </si>
  <si>
    <t>Обеспечение мероприятий по формированию современной городской среды</t>
  </si>
  <si>
    <t>10 1 01 R5550</t>
  </si>
  <si>
    <t>Проведение мероприятий по формированию современной городской среды на территории поселка Колобово</t>
  </si>
  <si>
    <t>10 1 01 L5550</t>
  </si>
  <si>
    <t>Благоустройство наиболее посещаемой территории и парковой зоны поселка Колобово</t>
  </si>
  <si>
    <t>10 1 01 00265</t>
  </si>
  <si>
    <t xml:space="preserve">05 </t>
  </si>
  <si>
    <t>Благоустройство наиболее посещаемых территорий и парковой зоны поселка Колобово</t>
  </si>
  <si>
    <t>933 2 02 45390 13 0000 151</t>
  </si>
  <si>
    <t>Межбюджетные трансферты, передаваемые бюджетам городских поселений на финансовое обеспечение  дорожной деятельности</t>
  </si>
  <si>
    <t>Финансовое обеспечение дорожной деятельности</t>
  </si>
  <si>
    <t>02  1  01  53900</t>
  </si>
  <si>
    <t>Финансовое обеспечение дорожной деятельности в Колобовском городском поселении</t>
  </si>
  <si>
    <t>02 1 01 00266</t>
  </si>
  <si>
    <t>Государственная поддержка субъектов малого и среднего предпринимательства</t>
  </si>
  <si>
    <t>08 1 04 R 5272</t>
  </si>
  <si>
    <t>08104R5272</t>
  </si>
  <si>
    <t>Финансовое обеспечение дорожной деятельности (Закупка товаров, работ и услуг для государственных (муниципальных) нужд</t>
  </si>
  <si>
    <t>0210153900</t>
  </si>
  <si>
    <t>Финансовое обеспечение дорожной деятельности в Колобовском городском поселении (Закупка товаров, работ и услуг для государственных (муниципальных) нужд</t>
  </si>
  <si>
    <t>0210100266</t>
  </si>
  <si>
    <t>Государственная поддержка субъектов малого и среднего предпринимательства (иные бюджетные ассигнования)</t>
  </si>
  <si>
    <t>933 2 02 25519 13 0000 151</t>
  </si>
  <si>
    <t>Субсидии бюджетам городских поселений на поддержку отрасли культуры</t>
  </si>
  <si>
    <t>Ремонт и содержание колодцев в Колобовском городском поселении (Закупка товаров, работ и услуг для государственных (муниципальных) нужд)</t>
  </si>
  <si>
    <t>03 4 01 00267</t>
  </si>
  <si>
    <t>Приобретение оборудования для нужд Колобовского городского поселения</t>
  </si>
  <si>
    <t>Приобретение оборудования для нужд Колобовского городского поселения (Закупка товаров, работ и услуг для государственных (муниципальных) нужд)</t>
  </si>
  <si>
    <t>03 4 01 00268</t>
  </si>
  <si>
    <t>Комплектование книжных фондов библиотек муниципальных образований  (Закупка товаров, работ и услуг для государственных (муниципальных) нужд)</t>
  </si>
  <si>
    <t>Комплектование книжных фондов библиотек Колобовского городского поселения  (Закупка товаров, работ и услуг для государственных (муниципальных) нужд)</t>
  </si>
  <si>
    <t>06 2 01 R5191</t>
  </si>
  <si>
    <t>06 2 01 L5191</t>
  </si>
  <si>
    <t xml:space="preserve">Ремонт и содержание колодцев в Колобовском городском поселении (Закупка товаров, работ и услуг для государственных (муниципальных) нужд)  </t>
  </si>
  <si>
    <t>0340100267</t>
  </si>
  <si>
    <t>0340100268</t>
  </si>
  <si>
    <t>Комплектование книжных фондов библиотек муниципальных образований(Закупка товаров, работ и услуг для государственных (муниципальных) нужд)</t>
  </si>
  <si>
    <t>06201R5191</t>
  </si>
  <si>
    <t>Комплектование книжных фондов библиотек  Колобовского городского поселения (Закупка товаров, работ и услуг для государственных (муниципальных) нужд)</t>
  </si>
  <si>
    <t xml:space="preserve">08 </t>
  </si>
  <si>
    <t>06201L5191</t>
  </si>
  <si>
    <t>Организация и проведение мероприятий, связанных с государственными праздниками, юбилейными и памятными датами и другие мероприятия  (Иные межбюджетные трансферты)</t>
  </si>
  <si>
    <t xml:space="preserve">07 1 01 00550 </t>
  </si>
  <si>
    <t>07 1 01 00550</t>
  </si>
  <si>
    <t>Нормативы зачисления  доходов между бюджетами бюджетной системы Российской Федерации на 2018 год и на плановый период 2019 и 2020 годов</t>
  </si>
  <si>
    <t xml:space="preserve">  на 2018 год и плановый период 2019 и 2020 годов</t>
  </si>
  <si>
    <r>
      <t>Перечень и коды главных администраторов доходов бюджета Колобовского городского поселения  на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2018 год  и плановый период 2019 и 2020 годов</t>
    </r>
  </si>
  <si>
    <t>Источники внутреннего финансирования дефицита бюджета Колобовского городского поселения на 2018 год и плановый период 2019 и 2020 годов</t>
  </si>
  <si>
    <t>2020 год</t>
  </si>
  <si>
    <t>Распределение бюджетных ассигнований по целевым статьям, (муниципальным программам Колобовского городского поселения и не включенным в муниципальные программы Колобовского городского поселения направления деятельности органов муниципальной власти Колобовского городского поселения), группам видов расходов классификации расходов местного бюджета на 2018 год</t>
  </si>
  <si>
    <t>Ведомственная структура расходов  местного бюджета на 2018год</t>
  </si>
  <si>
    <t>Ведомственная структура расходов  местного бюджета на 2019, 2020  года</t>
  </si>
  <si>
    <t>2020</t>
  </si>
  <si>
    <t>Распределение бюджетных ассигнований по разделам и подразделам классификации расходов бюджета Колобовского городского поселения на 2018 год и на плановый период 2019 и 2020 годов</t>
  </si>
  <si>
    <t>Информационно-программное и правовое обеспечение деятельности поселения</t>
  </si>
  <si>
    <t>07 1 01 00269</t>
  </si>
  <si>
    <t>Распределение бюджетных ассигнований по целевым статьям, (муниципальным программам Колобовского городского поселения и не включенным в муниципальные программы Колобовского городского поселения направления деятельности органов муниципальной власти Колобовского городского поселения), группам видов расходов классификации расходов местного бюджета наплановый период  2019  и 2020 годов</t>
  </si>
  <si>
    <t>Ремонт и содержание колодцев в Колобовском городском поселении(Закупка товаров, работ и услуг для государственных (муниципальных) нужд</t>
  </si>
  <si>
    <t>03  4 01 00267</t>
  </si>
  <si>
    <t>0710100269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</si>
  <si>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 помещений (Бюджетные инвестиции на приобретение объектов недвижимого имущества в государственную (муниципальную) собственность</t>
  </si>
  <si>
    <t>Обеспечение деятельности Контрольно-счетной палаты в соответствии с заключенным соглашением(Иные межбюджетные трансферты)</t>
  </si>
  <si>
    <t>Осуществление первичного воинского учета  на территориях, где отсутствуют военные комиссариаты (Закупка товаров, работ и услуг для государственных (муниципальных) нужд)</t>
  </si>
  <si>
    <t>Привлечение, в том числе:</t>
  </si>
  <si>
    <t>на пополнение остатков средств на счете бюджета поселения</t>
  </si>
  <si>
    <t>Погашение, в том числе:</t>
  </si>
  <si>
    <t xml:space="preserve">Погашение </t>
  </si>
  <si>
    <r>
      <t xml:space="preserve">Обеспечение выполнения работ по ремонту и содержанию муниципального имущества  </t>
    </r>
    <r>
      <rPr>
        <sz val="14"/>
        <color indexed="8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</si>
  <si>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0320100170</t>
  </si>
  <si>
    <r>
      <t xml:space="preserve">Взносы на капитальный ремонт общего имущества в многоквартирных домах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</si>
  <si>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t>0320100500</t>
  </si>
  <si>
    <r>
  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</si>
  <si>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t>400</t>
  </si>
  <si>
    <r>
      <t xml:space="preserve">Обеспечение выполнения работ по ремонту печей и замене оконных блоков и дверей в муниципальном жилом фонде поселения  </t>
    </r>
    <r>
      <rPr>
        <sz val="14"/>
        <color indexed="8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</si>
  <si>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0330100180</t>
  </si>
  <si>
    <t>0330100190</t>
  </si>
  <si>
    <t xml:space="preserve">Установка бытовых приборов учета газа и воды,газового оборудования  в муниципальном жилом фонде  (Закупка товаров, работ и услуг для государственных (муниципальных) нужд) </t>
  </si>
  <si>
    <t>0330100370</t>
  </si>
  <si>
    <r>
      <t xml:space="preserve">Обеспечение ремонта и реконструкции источника водоснабжения населения и соц. сферы п. Колобово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</si>
  <si>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t>0340100600</t>
  </si>
  <si>
    <t>Субсидии юридическим лицам на подготовку к зиме объектов инфраструктуры (Иные бюджетные ассигнования)</t>
  </si>
  <si>
    <t>0340160120</t>
  </si>
  <si>
    <r>
      <t xml:space="preserve">Техническая инвентаризация объектов муниципальной собственности и культурного наследия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  <r>
      <rPr>
        <sz val="14"/>
        <color indexed="8"/>
        <rFont val="Times New Roman"/>
        <family val="1"/>
        <charset val="204"/>
      </rPr>
      <t xml:space="preserve"> </t>
    </r>
  </si>
  <si>
    <t>Проведение кадастровыхработ, оценки, межевания и прочих мероприятий в сфере земельных и имущественных отношений (Закупка товаров, работ и услуг для государственных (муниципальных) нужд)</t>
  </si>
  <si>
    <t>0410100610</t>
  </si>
  <si>
    <t>Внесение изменений в Генеральный план поселения  (Закупка товаров, работ и услуг для государственных (муниципальных) нужд)</t>
  </si>
  <si>
    <t>0410100390</t>
  </si>
  <si>
    <t>Оплата электроэнергии за уличное освещение (Закупка товаров, работ и услуг для государственных (муниципальных) нужд)</t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</si>
  <si>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4"/>
        <color indexed="8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</si>
  <si>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0510100230</t>
  </si>
  <si>
    <r>
      <t xml:space="preserve">Содержание и ремонт памятников, обелисков, мест захоронения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</si>
  <si>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t>0520100240</t>
  </si>
  <si>
    <t>Прочие мероприятия по благоустройству и озеленению территории Колобовского городского поселения  (Закупка товаров, работ и услуг для государственных (муниципальных) нужд)</t>
  </si>
  <si>
    <t>0530100250</t>
  </si>
  <si>
    <r>
      <t xml:space="preserve">  </t>
    </r>
    <r>
      <rPr>
        <sz val="14"/>
        <color indexed="8"/>
        <rFont val="Times New Roman"/>
        <family val="1"/>
        <charset val="204"/>
      </rPr>
      <t>Обеспечение деятельности клубов и домов культуры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</si>
  <si>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0610100260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</si>
  <si>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фондами)»</t>
  </si>
  <si>
    <r>
      <t xml:space="preserve"> </t>
    </r>
    <r>
      <rPr>
        <sz val="14"/>
        <color indexed="8"/>
        <rFont val="Times New Roman"/>
        <family val="1"/>
        <charset val="204"/>
      </rPr>
      <t>Обеспечение деятельности клубов и домов культуры поселения (Закупка товаров, работ и услуг для государственных (муниципальных) нужд)</t>
    </r>
  </si>
  <si>
    <t>Обеспечение деятельности библиотек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</si>
  <si>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0620100260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</si>
  <si>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фондами)»</t>
  </si>
  <si>
    <t>0620180340</t>
  </si>
  <si>
    <t>Обеспечение деятельности библиотек поселения  (Закупка товаров, работ и услуг для государственных (муниципальных) нужд)</t>
  </si>
  <si>
    <t>Комплектование книжных фондов библиотек поселения (Закупка товаров, работ и услуг для государственных (муниципальных) нужд)</t>
  </si>
  <si>
    <t>0620151440</t>
  </si>
  <si>
    <t>Обеспечение условий для занятий физической культурой и спортом, организация и проведение массовыхспортивных и физкультурныхмероприятий (Закупка товаров, работ и услуг для государственных (муниципальных) нужд)</t>
  </si>
  <si>
    <t xml:space="preserve">                                                                                       ( в процентах)</t>
  </si>
  <si>
    <t>Муниципальное образование</t>
  </si>
  <si>
    <t xml:space="preserve">Дифференцированный норматив </t>
  </si>
  <si>
    <t>Колобовское городское поселение</t>
  </si>
  <si>
    <t xml:space="preserve"> городского поселения</t>
  </si>
  <si>
    <t>Программа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</si>
  <si>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</si>
  <si>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</si>
  <si>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Привлечение</t>
  </si>
  <si>
    <t>№ п/п</t>
  </si>
  <si>
    <t>Наименование</t>
  </si>
  <si>
    <t>Иные условия предоставления муниципальных гарантий</t>
  </si>
  <si>
    <t>Исполнение муниципальных гарантий Колобовского городского поселения</t>
  </si>
  <si>
    <t>За счет источников внутреннего финансирования дефицита местного бюджета</t>
  </si>
  <si>
    <t>Вид долгового обязательства</t>
  </si>
  <si>
    <t xml:space="preserve">         </t>
  </si>
  <si>
    <t>Цель гарантирования</t>
  </si>
  <si>
    <t>Наименование принципала</t>
  </si>
  <si>
    <t>Наличие права регрессивного требования</t>
  </si>
  <si>
    <t>Проверка финансвого состояния принципала</t>
  </si>
  <si>
    <t>Муниципальное казённое учреждение «Культурно-досуговый центр Колобовского городского поселения»</t>
  </si>
  <si>
    <t>Подпрограмма «Обеспечение мероприятий по содержанию и ремонту памятников и обелисков, содержание кладбищ»</t>
  </si>
  <si>
    <t>Подпрограмма «Организация благоустройства и озеленения территории поселения»</t>
  </si>
  <si>
    <t>Муниципальная программа «Развитие культуры и спорта на территории Колобовского городского поселения»</t>
  </si>
  <si>
    <t>Подпрограмма «Обеспечение деятельности, сохранение и развитие учреждений культуры на территории Колобовского городского поселения»</t>
  </si>
  <si>
    <t>182 1 06 01030 13 0000 110</t>
  </si>
  <si>
    <t>Налог на имущество физических лиц, взимаемый по ставкам, применяемым 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</si>
  <si>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</si>
  <si>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182 1 06 06033 13 0000 110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</si>
  <si>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</si>
  <si>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</si>
  <si>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Доходы  от  сдачи  в  аренду  имущества,  находящегося  в   оперативном управлении   органов   управления городских поселений  и   созданных ими учреждений  ( за исключением имущества  муниципальных бюджетных и автономных учреждений)     </t>
  </si>
  <si>
    <t>933 1 11 05035 13 0000 120</t>
  </si>
  <si>
    <t>Прочие доходы от оказания платных услуг (работ) получателями средств бюджетов городских поселений</t>
  </si>
  <si>
    <t>933 1 13 01995 13 0000 130</t>
  </si>
  <si>
    <t>Прочие поступления от использования имущества, находящегося в собственности городских поселений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казенных)</t>
  </si>
  <si>
    <t>933 111 09045 13 0000 120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</si>
  <si>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</si>
  <si>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</si>
  <si>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</si>
  <si>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</si>
  <si>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Прочие субсидии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</si>
  <si>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</si>
  <si>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субсидии, субвенции и иных межбюджетных трансфертов, имеющих целевое назначение, прошлых лет из бюджетов городских поселений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</si>
  <si>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</si>
  <si>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</si>
  <si>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Прочие доходы от оказания платных услуг(работ) получателями средств бюджетов городских поселений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</si>
  <si>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автономных учреждений)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</si>
  <si>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</si>
  <si>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</si>
  <si>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</si>
  <si>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сдачи в аренду имущества, находящегося в оперативном управлении органов управления городских поселений 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</si>
  <si>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поселений, за исключением имущества муниципальных бюджетных и автономных учреждений, а также имущества муниципальных унитарных предприятий в том числе казенных</t>
  </si>
  <si>
    <t>933 2 08 05000 13 0000 180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</si>
  <si>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 на излишне взысканные суммы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</si>
  <si>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</si>
  <si>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93301030100130000710</t>
  </si>
  <si>
    <t>Получение кредитов от других  бюджетов бюджетной системы Российской Федерации бюджетами городских поселений в валюте Российской Федерации</t>
  </si>
  <si>
    <t>93301030100130000810</t>
  </si>
  <si>
    <t>93301050201130000510</t>
  </si>
  <si>
    <t>Увеличение прочих остатков денежных средств бюджетов городских поселений</t>
  </si>
  <si>
    <t>93301050201130000610</t>
  </si>
  <si>
    <t>Уменьшение прочих остатков денежных средств бюджетов городских поселений</t>
  </si>
  <si>
    <t>01030100130000810</t>
  </si>
  <si>
    <t>01030100130000710</t>
  </si>
  <si>
    <t>01050201130000510</t>
  </si>
  <si>
    <t>1050201130000610</t>
  </si>
  <si>
    <t>Иные непрограммные направления деятельности органов местного самоуправления Колобовского городского поселения</t>
  </si>
  <si>
    <t>Иные непрограммные мероприятия</t>
  </si>
  <si>
    <t>Реализация полномочий Российской  Федерации по первичному воинскому учету на территориях, где отсутствуют военные комиссариаты</t>
  </si>
  <si>
    <t>Всего</t>
  </si>
  <si>
    <t>Вид расходов</t>
  </si>
  <si>
    <t>Подпрограмма «Обеспечение безопасности дорожного движения»</t>
  </si>
  <si>
    <t>Муниципальная программа «Обеспечение доступным и комфортным жильем, услугами жилищно-коммунального хозяйства населения Колобовского городского поселения»</t>
  </si>
  <si>
    <t>Субвенции бюджетам поселений на составление (изменение) списков кандидатов в присяжные заседатели федеральных судов общей юрисдикции в Российской Федерации</t>
  </si>
  <si>
    <t>Осуществление поддержки в постоянной готовности сил и средств к реагированию на ЧС на объектах, расположенных на территории Колобовского городского поселения (Закупка товаров, работ и услуг для государственных (муниципальных) нужд)</t>
  </si>
  <si>
    <t>Проведение работ по противопожарным мероприятиям (Закупка товаров, работ и услуг для государственных (муниципальных) нужд)</t>
  </si>
  <si>
    <t>Выполнение работ по ремонту пирсов и подъездных путей к пожарным водоемам (Закупка товаров, работ и услуг для государственных (муниципальных) нужд)</t>
  </si>
  <si>
    <t xml:space="preserve">Обеспечение мероприятий по оборудованию и содержанию мест массового отдыха людей на водных объектах поселения (Закупка товаров, работ и услуг для государственных (муниципальных) </t>
  </si>
  <si>
    <t xml:space="preserve">Строительство(реконструкция)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государственных (муниципальных) </t>
  </si>
  <si>
    <t>Обеспечение безопасности дорожного движения(Закупка товаров, работ и услуг для государственных (муниципальных) нужд</t>
  </si>
  <si>
    <t>Организация и проведение мероприятий по профилактике терроризма и экстримизма (Закупка товаров, работ и услуг для государственных (муниципальных) нужд</t>
  </si>
  <si>
    <t>Разработка сметной документации на ремонтные работы дорожной сети в границах  населенных пунктов поселения(Закупка товаров, работ и услуг для государственных (муниципальных) нужд</t>
  </si>
  <si>
    <t>Субвенции бюджетам городских поселений на предоставление жилых помещение детям-сиротам и детям,оставшимся без попеченияродителей, лицам из их числа пео договорам найма специализированных жилых помещений</t>
  </si>
  <si>
    <t>933 1 11 05025 13 0000 120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</si>
  <si>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</si>
  <si>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Сумма ( руб)</t>
  </si>
  <si>
    <t>Сумма, руб.</t>
  </si>
  <si>
    <t>2018 год</t>
  </si>
  <si>
    <t>2019 год</t>
  </si>
  <si>
    <t>Сумма  (руб)</t>
  </si>
  <si>
    <t>Сумма,  руб.</t>
  </si>
  <si>
    <t>8</t>
  </si>
  <si>
    <t>Содержание и ремонт автомобильных дорог, мостов и переходов   в границах  населенных пунктов поселения(Закупка товаров, работ и услуг для государственных (муниципальных) нужд</t>
  </si>
  <si>
    <t>Субсидия на укрепление материально-технической базы ОО «ДПО ШМР ИО» для реализации мероприятий по осуществлению уставной деятельности (Предоставление субсидии некоммерческим организациям)</t>
  </si>
  <si>
    <t>Обеспечение выполнения работ по ремонту и содержанию  муниципального имущества (Закупка товаров, работ и услуг для государственных (муниципальных) нужд</t>
  </si>
  <si>
    <t>Взносы на капитальный ремонт общего имущества в многоквартирных домах(Закупка товаров, работ и услуг для государственных (муниципальных) нужд</t>
  </si>
  <si>
    <t>Обеспечение выполнения  работ по ремонту печей и замене оконных блоков и дверей в муниципальном жилом фонде поселения (Закупка товаров, работ и услуг для государственных (муниципальных) нужд</t>
  </si>
  <si>
    <t>Установка и замена бытовых приборов учета газа и воды, газового оборудования в муниципальном жилом фонде(Закупка товаров, работ и услуг для государственных (муниципальных) нужд</t>
  </si>
  <si>
    <t>Обеспечение ремонта и реконструкции источника водоснабжения населения и соц. сферы п. Колобово(Закупка товаров, работ и услуг для государственных (муниципальных) нужд</t>
  </si>
  <si>
    <t>Субсидии юридическим лицам на подготовку к зиме объектов коммунальной инфраструктуры (Иные бюджетные ассигнования)</t>
  </si>
  <si>
    <t>Техническая инвентаризация объектов муниципальной собственности и культурного наследия (Закупка товаров, работ и услуг для государственных (муниципальных) нужд</t>
  </si>
  <si>
    <t>Проведение кадастровых работ, оценки, межевания и прочих мероприятий в сфере земельных и имущественных отношений (Закупка товаров, работ и услуг для государственных (муниципальных) нужд</t>
  </si>
  <si>
    <t>Внесение изменений в Генеральный план поселения(Закупка товаров, работ и услуг для государственных (муниципальных) нужд</t>
  </si>
  <si>
    <t>Оплата электроэнергии за уличное освещение (Закупка товаров, работ и услуг для государственных (муниципальных) нужд</t>
  </si>
  <si>
    <t xml:space="preserve">  Обеспечение выполнения работ и услуг по содержанию и установке линий уличного освещения (Закупка товаров, работ и услуг для государственных (муниципальных) нужд</t>
  </si>
  <si>
    <t>Содержание и ремонт памятников, обелисков, мест захоронения (Закупка товаров, работ и услуг для государственных (муниципальных) нужд</t>
  </si>
  <si>
    <t>Прочие мероприятия по благоустройству и озеленению территории Колобовского городского поселения (Закупка товаров, работ и услуг для государственных (муниципальных) нужд</t>
  </si>
  <si>
    <t>Составление (изменение)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</t>
  </si>
  <si>
    <t>Субсидии на оказание социально-значимых бытовых услуг субъектами малого предпринимательства (Иные бюджетные ассигнования)</t>
  </si>
  <si>
    <r>
      <t xml:space="preserve">Обеспечение функций администрации поселения </t>
    </r>
    <r>
      <rPr>
        <sz val="14"/>
        <color indexed="8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</si>
  <si>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поселения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</si>
  <si>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r>
      <t xml:space="preserve">  </t>
    </r>
    <r>
      <rPr>
        <sz val="14"/>
        <color indexed="8"/>
        <rFont val="Times New Roman"/>
        <family val="1"/>
        <charset val="204"/>
      </rPr>
      <t xml:space="preserve">Обеспечение функций администрации поселения </t>
    </r>
    <r>
      <rPr>
        <sz val="14"/>
        <color indexed="8"/>
        <rFont val="Times New Roman"/>
        <family val="1"/>
        <charset val="204"/>
      </rPr>
      <t xml:space="preserve"> (Иные бюджетные ассигнования)</t>
    </r>
  </si>
  <si>
    <t>0710100530</t>
  </si>
  <si>
    <t>0710100630</t>
  </si>
  <si>
    <t>933</t>
  </si>
  <si>
    <t xml:space="preserve">Организация и проведение мероприятий, связанных с государственными праздниками, юбилейными и памятными датами и другие мероприятия </t>
  </si>
  <si>
    <t>0710100550</t>
  </si>
  <si>
    <r>
      <t xml:space="preserve">Обеспечение информирования населения о деятельности органов местного самоуправления поселения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</si>
  <si>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t>0710100560</t>
  </si>
  <si>
    <t>0710100570</t>
  </si>
  <si>
    <t>Обеспечение подготовки, переподготовки обучения и повышения квалификации муниципальных служащих и специалистов (Закупка товаров, работ и услуг для государственных (муниципальных) нужд)</t>
  </si>
  <si>
    <t>0720100580</t>
  </si>
  <si>
    <t>Взносы в Совет муниципальных образований Ивановской области (Иные межбюджетные трансферты)</t>
  </si>
  <si>
    <t>Субсидии организациям на оказание социально-значимых бытовых услуг субъектами малого предпринимательства (Иные межбюджетные трансферты)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</si>
  <si>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</si>
  <si>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3290051180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</si>
  <si>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</si>
  <si>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Составление (изменение)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</si>
  <si>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3390051200</t>
  </si>
  <si>
    <t>200</t>
  </si>
  <si>
    <t>10</t>
  </si>
  <si>
    <t>300</t>
  </si>
  <si>
    <t>Поддержка в постоянной готовности сил и средств к реагированию на ЧС на объектах, расположенных на территории Колобовского городского поселения  (Закупка товаров, работ и услуг для государственных (муниципальных) нужд)</t>
  </si>
  <si>
    <t>0110100090</t>
  </si>
  <si>
    <t>Выполнение работ по противопожарным мероприятиям  (Закупка товаров, работ и услуг для государственных (муниципальных) нужд</t>
  </si>
  <si>
    <t>0120100100</t>
  </si>
  <si>
    <t>Выполнение работ по ремонту пирсов и подъездных путей  к пожарным водоемам  (Закупка товаров, работ и услуг для государственных (муниципальных) нужд</t>
  </si>
  <si>
    <t>Субсидия на укрепление материально-технической базы ОО «ДПО ШМР ИО» для реализации мероприятий по осуществлению уставной деятельности(предоставление субсидии некоммерческим организациям)</t>
  </si>
  <si>
    <t>0120160090</t>
  </si>
  <si>
    <t>Обеспечение мероприятий по оборудованию и содержанию мест массового отдыха людей на водных объектах поселения (Закупка товаров, работ и услуг для государственных (муниципальных) нужд )</t>
  </si>
  <si>
    <t>0130100120</t>
  </si>
  <si>
    <r>
      <t xml:space="preserve">Организация и проведение мероприятий по профилактике терроризма и экстримизма </t>
    </r>
    <r>
      <rPr>
        <sz val="14"/>
        <color indexed="8"/>
        <rFont val="Times New Roman"/>
        <family val="1"/>
        <charset val="204"/>
      </rPr>
      <t>(Закупка товаров, работ и услуг для государственных (муниципальных) нужд</t>
    </r>
  </si>
  <si>
    <t>0140100130</t>
  </si>
  <si>
    <t>Содержание и ремонт автомобильных дорог, мостов и переходов в границах населенных пунктов поселения (Закупка товаров, работ и услуг для государственных (муниципальных) нужд</t>
  </si>
  <si>
    <t>0210100140</t>
  </si>
  <si>
    <t>Строительство(реконструкция)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государственных (муниципальных) нужд</t>
  </si>
  <si>
    <t>0210180510</t>
  </si>
  <si>
    <t>Разработка сметной документации на ремонтные работыдорожной сети вграницахнаселенныхпунктов поселения (Закупка товаров, работ и услуг для государственных (муниципальных) нужд)</t>
  </si>
  <si>
    <t>0210100150</t>
  </si>
  <si>
    <t>Обеспечение безопасности дорожного движения (Закупка товаров, работ и услуг для государственных (муниципальных) нужд)</t>
  </si>
  <si>
    <t>0220100160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</si>
  <si>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</si>
  <si>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</t>
  </si>
  <si>
    <t>933  2 02 00000 00 0000 000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</si>
  <si>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</si>
  <si>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</si>
  <si>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Код классификации доходов  бюджетов Российской Федерации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</si>
  <si>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осуществляется в соответствии со статьями 227, 227.1 и 228 Налогового кодекса Российской Федерации      </t>
  </si>
  <si>
    <t>Целевая статья</t>
  </si>
  <si>
    <t>Сумма, тыс. руб.</t>
  </si>
  <si>
    <t>Подпрограмма «Содержание и ремонт муниципального имущества»</t>
  </si>
  <si>
    <t>Подпрограмма «Обеспечение энергосбережения и энергетической эффективности в Колобовском городском поселении»</t>
  </si>
  <si>
    <t>Приложение № 1</t>
  </si>
  <si>
    <t>городского поселения</t>
  </si>
  <si>
    <t>(в процентах)</t>
  </si>
  <si>
    <t>Наименование дохода</t>
  </si>
  <si>
    <t>Нормативы распределения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</si>
  <si>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</si>
  <si>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Государственная пошлина за 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</si>
  <si>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продажи имущества ((кроме акций и иных форм участия в капитале), находящегося в муниципальной собственности, за исключением имущества бюджетных и автономных учреждений, а также имущества муниципальных унитарных предприятий, в том числе казенных</t>
  </si>
  <si>
    <t xml:space="preserve">к решению Совета Колобовского </t>
  </si>
  <si>
    <t xml:space="preserve">Наименование </t>
  </si>
  <si>
    <t>1821 01 02010 01 0000 110</t>
  </si>
  <si>
    <t>182 1 01 02020 01 0000 110</t>
  </si>
  <si>
    <t>182 1 01 02030 01 0000  110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</si>
  <si>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</si>
  <si>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182 1 05 03010 01 0000 110</t>
  </si>
  <si>
    <t>Единый сельскохозяйственный налог</t>
  </si>
  <si>
    <t>182 1 05 03020 01 0000 110</t>
  </si>
  <si>
    <t>Управление Федерального казначейства по Ивановской области</t>
  </si>
  <si>
    <t xml:space="preserve">100 1 03 02230 01 0000 110 </t>
  </si>
  <si>
    <t>800</t>
  </si>
  <si>
    <t>Муниципальная программа «Обеспечение мероприятий по благоустройству населенных пунктов Колобовского городского поселения»</t>
  </si>
  <si>
    <t>Подпрограмма «Организация и обеспечение уличного освещения на территории Колобовского городского поселения»</t>
  </si>
  <si>
    <t>Единый сельскохозяйственный налог (за налоговые периоды, истекшие до 01 января 2011 года)</t>
  </si>
  <si>
    <t>Код классификации источников финансирования дефицита бюджетов</t>
  </si>
  <si>
    <t>Наименование кода классификации источников финансирования дефицита бюджетов</t>
  </si>
  <si>
    <t>Сумма</t>
  </si>
  <si>
    <t>Источники финансирования дефицита бюджетов - всего</t>
  </si>
  <si>
    <t>в том числе</t>
  </si>
  <si>
    <t>Получение бюджетных кредитов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</si>
  <si>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</si>
  <si>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</si>
  <si>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</si>
  <si>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</si>
  <si>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</si>
  <si>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</t>
  </si>
  <si>
    <t>Уменьшение остатков средств</t>
  </si>
  <si>
    <t>93301030000000000700</t>
  </si>
  <si>
    <t>93309000000000000000</t>
  </si>
  <si>
    <t>93301030000000000800</t>
  </si>
  <si>
    <t>93301050000000000000</t>
  </si>
  <si>
    <t>93301050200000000500</t>
  </si>
  <si>
    <t>93301050201000000510</t>
  </si>
  <si>
    <t>93301050200000000600</t>
  </si>
  <si>
    <t>93301050201000000610</t>
  </si>
  <si>
    <t>933057000000000000510</t>
  </si>
  <si>
    <t>933057000000000000610</t>
  </si>
  <si>
    <t>к решению Совета Колобовского</t>
  </si>
  <si>
    <t xml:space="preserve">Перечень главных администраторов </t>
  </si>
  <si>
    <t xml:space="preserve">источников внутреннего финансирования дефицита бюджета с указанием объемов администрируемых источников внутреннего </t>
  </si>
  <si>
    <t>Код классификации источников финансирования дефицитов бюджетов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</si>
  <si>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бюджетов</t>
  </si>
  <si>
    <t>главного администратора источников внутреннего финансирования дефицита</t>
  </si>
  <si>
    <t>источников внутреннего финансирования дефицитов бюджетов</t>
  </si>
  <si>
    <t>90000000000000000</t>
  </si>
  <si>
    <t>01050000000000000</t>
  </si>
  <si>
    <t>01030000000000700</t>
  </si>
  <si>
    <t>01030000000000800</t>
  </si>
  <si>
    <t>01050200000000500</t>
  </si>
  <si>
    <t>01050201000000510</t>
  </si>
  <si>
    <t>01050200000000600</t>
  </si>
  <si>
    <t>01050201000000610</t>
  </si>
  <si>
    <t>057000000000000500</t>
  </si>
  <si>
    <t>057000000000000600</t>
  </si>
  <si>
    <t>Подпрограмма «Обеспечение информационно-библиотечного обслуживания населения»</t>
  </si>
  <si>
    <t>Подпрограмма «Развитие физической культуры и спорта на территории Колобовского городского поселения»</t>
  </si>
  <si>
    <t>Муниципальная программа «Развитие местного самоуправления в Колобовском городском поселении»</t>
  </si>
  <si>
    <t>Подпрограмма «Обеспечение деятельности органов местного самоуправления Колобовского городского поселения»</t>
  </si>
  <si>
    <t>Подпрограмма «Развитие муниципальной службы»</t>
  </si>
  <si>
    <r>
      <t>Доходы бюджета Колобовского городского поселения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>по кодам классификации доходов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>бюджетов</t>
    </r>
  </si>
  <si>
    <t>Наименование главного администратора доходов местного бюджета, кода доходов местного бюджета</t>
  </si>
  <si>
    <t>Доходы</t>
  </si>
  <si>
    <t>182 1 01 00000 00 0000 000</t>
  </si>
  <si>
    <t>Налоги на прибыль, доходы</t>
  </si>
  <si>
    <t>Налог на доходы физических  лиц  с  доходов,  полученных                        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</si>
  <si>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182 1 05 00000 00 0000 000</t>
  </si>
  <si>
    <t>Налоги на совокупный доход</t>
  </si>
  <si>
    <t>Единый сельскохозяйственный налог (за налоговые  периоды, истекшие до 01 января 2011 года)</t>
  </si>
  <si>
    <t>182 1 06 00000 00 0000 000</t>
  </si>
  <si>
    <t>Подпрограмма «Переселение граждан из аварийного жилищного фонда с учетом необходимости развития малоэтажного жилищного строительства на территории Колобовского городского поселения»</t>
  </si>
  <si>
    <t>Приложение № 7</t>
  </si>
  <si>
    <t>Приложение №2</t>
  </si>
  <si>
    <t>Приложение № 4</t>
  </si>
  <si>
    <t>Приложение № 6 к решению Совета Колобовского</t>
  </si>
  <si>
    <t>Резервный фонд</t>
  </si>
  <si>
    <r>
      <t xml:space="preserve">06 2 01  </t>
    </r>
    <r>
      <rPr>
        <sz val="12"/>
        <rFont val="Times New Roman"/>
        <family val="1"/>
        <charset val="204"/>
      </rPr>
      <t xml:space="preserve"> 51440</t>
    </r>
    <r>
      <rPr>
        <sz val="12"/>
        <color indexed="8"/>
        <rFont val="Times New Roman"/>
        <family val="1"/>
        <charset val="204"/>
      </rPr>
      <t xml:space="preserve"> </t>
    </r>
  </si>
  <si>
    <r>
      <t xml:space="preserve">06 1 01 </t>
    </r>
    <r>
      <rPr>
        <sz val="12"/>
        <rFont val="Times New Roman"/>
        <family val="1"/>
        <charset val="204"/>
      </rPr>
      <t>80340</t>
    </r>
  </si>
  <si>
    <r>
      <t xml:space="preserve">03 2 01 </t>
    </r>
    <r>
      <rPr>
        <sz val="12"/>
        <rFont val="Times New Roman"/>
        <family val="1"/>
        <charset val="204"/>
      </rPr>
      <t xml:space="preserve">50820 </t>
    </r>
  </si>
  <si>
    <t>Обеспечение функций  главы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</si>
  <si>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функций главы поселения </t>
  </si>
  <si>
    <t>Администрация Шуйского муниципального района</t>
  </si>
  <si>
    <t xml:space="preserve">01 2 00 00000 </t>
  </si>
  <si>
    <t>02 1 01 80510</t>
  </si>
  <si>
    <t>05 2 01 00000</t>
  </si>
  <si>
    <t>06 2 01 80340</t>
  </si>
  <si>
    <t>08  1 01 60110</t>
  </si>
  <si>
    <t xml:space="preserve">32 9  00 00000 </t>
  </si>
  <si>
    <t>0810160110</t>
  </si>
  <si>
    <t>3190000660</t>
  </si>
  <si>
    <t>31 9 00 00660</t>
  </si>
  <si>
    <t>0120100110</t>
  </si>
  <si>
    <t>0410100200</t>
  </si>
  <si>
    <t>0510100220</t>
  </si>
  <si>
    <t>0600000000</t>
  </si>
  <si>
    <t>100</t>
  </si>
  <si>
    <t>0610180340</t>
  </si>
  <si>
    <t>Повышение средней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</si>
  <si>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Повышение средней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 (Расходы на выплаты персоналу в целях обеспечения выпол</t>
  </si>
  <si>
    <t>0630100260</t>
  </si>
  <si>
    <t>11</t>
  </si>
  <si>
    <t>0320150820</t>
  </si>
  <si>
    <t>0720100590</t>
  </si>
  <si>
    <t>Обеспечение  мероприятий по переселению граждан из аварийного жилищного фонда.В том числе переселение граждан из аварийного жилищного фонда  с учетом необходимости развития малоэтажного жилищного строительства (Иные бюджетные ассигнования)</t>
  </si>
  <si>
    <t>Обеспечение мероприятий по переселению граждан из аварийного жилищного фонда.В том числе переселение граждан с учетом необходимости развития  малоэтажного жилищного строительства  (Иные бюджетные ассигнования)</t>
  </si>
  <si>
    <t xml:space="preserve">03 1  01 09602 </t>
  </si>
  <si>
    <t xml:space="preserve">03 1 01 09502 </t>
  </si>
  <si>
    <t>Обеспечение мероприятий по переселению граждан из аварийного жилищного фонда. В том числе переселение граждан из аварийного жилищного фонда с учетом необходимости развития малоэтажного жилищного строительства   (Иные бюжетные ассигнования)</t>
  </si>
  <si>
    <t>Повышение средней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</si>
  <si>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мероприятий по переселению граждан из аварийного жилищного фонда. В том числе переселение граждан из аварийного жилищного фонда с учетом необходимости развития малоэтажного строительства  с учетом необходимости развития малоэтажного строительства (иные бюджетные ассигнования)</t>
  </si>
  <si>
    <t>0310109602</t>
  </si>
  <si>
    <t>0310109502</t>
  </si>
  <si>
    <t>Обеспечение мероприятий по переселению граждан из аварийного жилищного фонда. В том числе переселение граждан из аварийного жилищного фонда с учетом необходимости развития малоэтажного строительства   (иные бюджетные ассигнования)</t>
  </si>
  <si>
    <t>Обеспечение мероприятий по переселению граждан из аварийного жилищного фонда. В том числе переселение граждан из аварийного жилищного фонда с учетом необходимости развития малоэтажного строительства (иные бюджетные ассигнования)</t>
  </si>
  <si>
    <t>900 1 11 05013 13 0000 120</t>
  </si>
  <si>
    <t>900 114 06013 13 0000 430</t>
  </si>
  <si>
    <t>900 1 11 05013 130000 120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</si>
  <si>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</si>
  <si>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182 1 01 02010 01 0000 110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</si>
  <si>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</si>
  <si>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Обеспечение подготовки, переподготовки, обучения и повышения квалификации  муниципальных служащих и специалистов  </t>
  </si>
  <si>
    <t>072 01 00580</t>
  </si>
  <si>
    <t>06 2 01 S0010</t>
  </si>
  <si>
    <t>06 1 01 S0010</t>
  </si>
  <si>
    <t>Обеспечение подготовки, переподготовки обучения и повышения квалификации муниципальных служащих и специалистов</t>
  </si>
  <si>
    <t>13</t>
  </si>
  <si>
    <t>061010S0010</t>
  </si>
  <si>
    <t>06201S0010</t>
  </si>
  <si>
    <t>03 1 01 К9602</t>
  </si>
  <si>
    <t>03101К9602</t>
  </si>
  <si>
    <t>Налоги на имущество</t>
  </si>
  <si>
    <t>100 1 03 02230 01 0000 110</t>
  </si>
  <si>
    <t>Программа муниципальных гарантий Колобовского городского поселения в валюте Российской  Федерации на 2018 год  и на плановый период 2019 и 2020 годов</t>
  </si>
  <si>
    <t>1.1. Перечень подлежащих предоставлению муниципальных гарантий Колобовского городского поселения в 2018-2020годах</t>
  </si>
  <si>
    <t>1.2. Общий объем бюджетных ассигнований, предусмотренных на исполнение муниципальных гарантий Колобовского городского поселения по возможным гарантийным случаям, в 2018году и плановом периоде 2019 и 2020 годов</t>
  </si>
  <si>
    <t>муниципальных внутренних заимствований Колобовского городского поселения на 2018 год и на плановый период 2019 и 2020 годов</t>
  </si>
  <si>
    <t>Приложение № 9 к решению Совета Колобовского городского поселения от___.12.2017 № __</t>
  </si>
  <si>
    <t>Информационно-программное  и правовое обеспечение деятельности поселения</t>
  </si>
  <si>
    <t>Информационнопрограммное и правовое обеспечение деятельности поселения(Закупка товаров, работ и услуг для государственных (муниципальных) нужд)</t>
  </si>
  <si>
    <t>Информационно-пррограммное и правовое обеспечение деятельности поселения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</si>
  <si>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</si>
  <si>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от  28.12.2017 №56</t>
  </si>
  <si>
    <t>от 28.12.2017№56</t>
  </si>
  <si>
    <t>Судебная система</t>
  </si>
  <si>
    <t xml:space="preserve">                                                                                          от28.12.2017 №56</t>
  </si>
  <si>
    <t>Приложение № 3 к решению Совета Колобовского городского поселения от  28.12.2017 № 56</t>
  </si>
  <si>
    <t>Приложение № 5 к решению Совета Колобовского городского поселения от 28.12.2017 №56</t>
  </si>
  <si>
    <t xml:space="preserve">                                                                                                   от 28.   12.2017 №56</t>
  </si>
  <si>
    <t>финансирования дефицита бюджета Колобовского городского поселения на 2018 год  и на плановый период 2019 и 2020 годов по кодам классификации источников финансирования дефицита бюджетов</t>
  </si>
  <si>
    <t>Дифференцированные нормативы отчислений в бюджет Колобовского городского поселения от акцизов на автомобильный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 на 2018 год и плановый период 2019и 2020 годов</t>
  </si>
  <si>
    <t>от28.12.2017 №56</t>
  </si>
  <si>
    <t>от 28.12.2017 № 56</t>
  </si>
  <si>
    <t>от 28   .12.2017 №56</t>
  </si>
  <si>
    <t>от  28   .12.2017 № 56</t>
  </si>
  <si>
    <t>Приложение  №11 к Решению Совета  Колобовского городского поселения от28.12.2017 № 56</t>
  </si>
  <si>
    <t>Приложение N12 к решению Совета Колобовского городского поселения от 28. 12.2017 N56</t>
  </si>
  <si>
    <t>от 28.12. 2017№56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</si>
</sst>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000000"/>
    <numFmt numFmtId="167" formatCode="0000"/>
  </numFmts>
  <fonts count="30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2"/>
      <name val="Times New Roman"/>
      <family val="2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5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49" fontId="1" fillId="0" borderId="3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indent="1"/>
    </xf>
    <xf numFmtId="0" fontId="2" fillId="0" borderId="8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165" fontId="2" fillId="0" borderId="4" xfId="0" applyNumberFormat="1" applyFont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justify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14" fillId="2" borderId="3" xfId="0" applyFont="1" applyFill="1" applyBorder="1" applyAlignment="1">
      <alignment vertical="center" wrapText="1"/>
    </xf>
    <xf numFmtId="0" fontId="0" fillId="0" borderId="0" xfId="0" applyFill="1"/>
    <xf numFmtId="49" fontId="1" fillId="0" borderId="6" xfId="0" applyNumberFormat="1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165" fontId="0" fillId="0" borderId="0" xfId="0" applyNumberFormat="1"/>
    <xf numFmtId="0" fontId="0" fillId="3" borderId="0" xfId="0" applyFill="1"/>
    <xf numFmtId="49" fontId="2" fillId="0" borderId="8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justify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justify" vertical="center" wrapText="1"/>
    </xf>
    <xf numFmtId="0" fontId="3" fillId="4" borderId="1" xfId="0" applyFont="1" applyFill="1" applyBorder="1"/>
    <xf numFmtId="0" fontId="3" fillId="4" borderId="4" xfId="0" applyFont="1" applyFill="1" applyBorder="1" applyAlignment="1">
      <alignment horizontal="center" vertical="center" wrapText="1"/>
    </xf>
    <xf numFmtId="165" fontId="3" fillId="4" borderId="4" xfId="0" applyNumberFormat="1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justify"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165" fontId="1" fillId="0" borderId="1" xfId="0" applyNumberFormat="1" applyFont="1" applyBorder="1" applyAlignment="1">
      <alignment vertical="center" wrapText="1"/>
    </xf>
    <xf numFmtId="0" fontId="1" fillId="4" borderId="6" xfId="0" applyFont="1" applyFill="1" applyBorder="1" applyAlignment="1">
      <alignment horizontal="justify" vertical="center" wrapText="1"/>
    </xf>
    <xf numFmtId="0" fontId="3" fillId="4" borderId="0" xfId="0" applyFont="1" applyFill="1"/>
    <xf numFmtId="0" fontId="1" fillId="4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/>
    </xf>
    <xf numFmtId="0" fontId="17" fillId="0" borderId="1" xfId="0" applyFont="1" applyBorder="1" applyAlignment="1">
      <alignment horizontal="justify" vertical="center" wrapText="1"/>
    </xf>
    <xf numFmtId="0" fontId="3" fillId="4" borderId="3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justify" wrapText="1"/>
    </xf>
    <xf numFmtId="0" fontId="1" fillId="5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wrapText="1"/>
    </xf>
    <xf numFmtId="0" fontId="17" fillId="0" borderId="1" xfId="0" applyFont="1" applyBorder="1" applyAlignment="1">
      <alignment horizontal="justify"/>
    </xf>
    <xf numFmtId="0" fontId="1" fillId="0" borderId="8" xfId="0" applyFont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3" borderId="10" xfId="0" applyFont="1" applyFill="1" applyBorder="1" applyAlignment="1">
      <alignment horizontal="justify"/>
    </xf>
    <xf numFmtId="0" fontId="3" fillId="3" borderId="11" xfId="0" applyFont="1" applyFill="1" applyBorder="1"/>
    <xf numFmtId="0" fontId="1" fillId="3" borderId="10" xfId="0" applyFont="1" applyFill="1" applyBorder="1"/>
    <xf numFmtId="0" fontId="1" fillId="3" borderId="12" xfId="0" applyFont="1" applyFill="1" applyBorder="1"/>
    <xf numFmtId="0" fontId="1" fillId="0" borderId="10" xfId="0" applyFont="1" applyBorder="1" applyAlignment="1">
      <alignment wrapText="1"/>
    </xf>
    <xf numFmtId="4" fontId="1" fillId="4" borderId="4" xfId="0" applyNumberFormat="1" applyFont="1" applyFill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3" fillId="4" borderId="4" xfId="0" applyNumberFormat="1" applyFont="1" applyFill="1" applyBorder="1" applyAlignment="1">
      <alignment vertical="center" wrapText="1"/>
    </xf>
    <xf numFmtId="4" fontId="1" fillId="4" borderId="2" xfId="0" applyNumberFormat="1" applyFont="1" applyFill="1" applyBorder="1" applyAlignment="1">
      <alignment vertical="center" wrapText="1"/>
    </xf>
    <xf numFmtId="4" fontId="1" fillId="4" borderId="9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4" borderId="6" xfId="0" applyNumberFormat="1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4" fontId="18" fillId="4" borderId="6" xfId="0" applyNumberFormat="1" applyFont="1" applyFill="1" applyBorder="1" applyAlignment="1">
      <alignment vertical="center" wrapText="1"/>
    </xf>
    <xf numFmtId="4" fontId="18" fillId="0" borderId="6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4" fontId="18" fillId="4" borderId="1" xfId="0" applyNumberFormat="1" applyFont="1" applyFill="1" applyBorder="1" applyAlignment="1">
      <alignment vertical="center" wrapText="1"/>
    </xf>
    <xf numFmtId="4" fontId="18" fillId="4" borderId="4" xfId="0" applyNumberFormat="1" applyFont="1" applyFill="1" applyBorder="1" applyAlignment="1">
      <alignment vertical="center" wrapText="1"/>
    </xf>
    <xf numFmtId="4" fontId="18" fillId="5" borderId="4" xfId="0" applyNumberFormat="1" applyFont="1" applyFill="1" applyBorder="1" applyAlignment="1">
      <alignment vertical="center" wrapText="1"/>
    </xf>
    <xf numFmtId="4" fontId="17" fillId="4" borderId="1" xfId="0" applyNumberFormat="1" applyFont="1" applyFill="1" applyBorder="1" applyAlignment="1">
      <alignment vertical="center" wrapText="1"/>
    </xf>
    <xf numFmtId="4" fontId="17" fillId="4" borderId="4" xfId="0" applyNumberFormat="1" applyFont="1" applyFill="1" applyBorder="1" applyAlignment="1">
      <alignment vertical="center" wrapText="1"/>
    </xf>
    <xf numFmtId="4" fontId="1" fillId="3" borderId="4" xfId="0" applyNumberFormat="1" applyFont="1" applyFill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10" fillId="2" borderId="4" xfId="0" applyNumberFormat="1" applyFont="1" applyFill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13" fillId="0" borderId="4" xfId="0" applyNumberFormat="1" applyFont="1" applyBorder="1" applyAlignment="1">
      <alignment vertical="center" wrapText="1"/>
    </xf>
    <xf numFmtId="0" fontId="0" fillId="0" borderId="1" xfId="0" applyBorder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6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0" xfId="0" applyFont="1" applyAlignment="1">
      <alignment horizontal="justify"/>
    </xf>
    <xf numFmtId="49" fontId="2" fillId="0" borderId="3" xfId="0" applyNumberFormat="1" applyFont="1" applyBorder="1" applyAlignment="1">
      <alignment horizontal="justify" vertical="center" wrapText="1"/>
    </xf>
    <xf numFmtId="49" fontId="13" fillId="5" borderId="4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0" fillId="5" borderId="0" xfId="0" applyFill="1"/>
    <xf numFmtId="0" fontId="17" fillId="0" borderId="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13" xfId="0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justify" vertical="center" wrapText="1"/>
    </xf>
    <xf numFmtId="0" fontId="17" fillId="0" borderId="14" xfId="0" applyNumberFormat="1" applyFont="1" applyBorder="1" applyAlignment="1">
      <alignment horizontal="justify" vertical="center" wrapText="1"/>
    </xf>
    <xf numFmtId="0" fontId="17" fillId="0" borderId="14" xfId="0" applyFont="1" applyBorder="1" applyAlignment="1">
      <alignment horizontal="justify" vertical="center" wrapText="1"/>
    </xf>
    <xf numFmtId="0" fontId="17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165" fontId="3" fillId="4" borderId="17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165" fontId="3" fillId="4" borderId="18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165" fontId="3" fillId="4" borderId="16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4" fontId="6" fillId="4" borderId="16" xfId="0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0" fillId="0" borderId="2" xfId="0" applyBorder="1"/>
    <xf numFmtId="0" fontId="1" fillId="0" borderId="9" xfId="0" applyFont="1" applyBorder="1" applyAlignment="1">
      <alignment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165" fontId="1" fillId="4" borderId="4" xfId="0" applyNumberFormat="1" applyFont="1" applyFill="1" applyBorder="1" applyAlignment="1">
      <alignment vertical="center" wrapText="1"/>
    </xf>
    <xf numFmtId="0" fontId="0" fillId="4" borderId="1" xfId="0" applyFill="1" applyBorder="1"/>
    <xf numFmtId="0" fontId="21" fillId="0" borderId="1" xfId="0" applyFont="1" applyBorder="1"/>
    <xf numFmtId="0" fontId="7" fillId="4" borderId="3" xfId="0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justify" vertical="center" wrapText="1"/>
    </xf>
    <xf numFmtId="4" fontId="0" fillId="0" borderId="21" xfId="0" applyNumberFormat="1" applyBorder="1"/>
    <xf numFmtId="2" fontId="0" fillId="0" borderId="22" xfId="0" applyNumberFormat="1" applyBorder="1"/>
    <xf numFmtId="2" fontId="0" fillId="4" borderId="21" xfId="0" applyNumberFormat="1" applyFill="1" applyBorder="1"/>
    <xf numFmtId="2" fontId="0" fillId="4" borderId="22" xfId="0" applyNumberFormat="1" applyFill="1" applyBorder="1"/>
    <xf numFmtId="2" fontId="0" fillId="0" borderId="21" xfId="0" applyNumberFormat="1" applyBorder="1"/>
    <xf numFmtId="4" fontId="1" fillId="0" borderId="16" xfId="0" applyNumberFormat="1" applyFont="1" applyBorder="1" applyAlignment="1">
      <alignment horizontal="center" vertical="center" wrapText="1"/>
    </xf>
    <xf numFmtId="2" fontId="0" fillId="5" borderId="22" xfId="0" applyNumberFormat="1" applyFill="1" applyBorder="1"/>
    <xf numFmtId="4" fontId="3" fillId="4" borderId="16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3" fillId="4" borderId="17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0" xfId="0" applyNumberFormat="1" applyBorder="1"/>
    <xf numFmtId="4" fontId="10" fillId="2" borderId="1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" xfId="0" applyFont="1" applyBorder="1"/>
    <xf numFmtId="49" fontId="3" fillId="0" borderId="1" xfId="0" applyNumberFormat="1" applyFont="1" applyBorder="1"/>
    <xf numFmtId="4" fontId="1" fillId="4" borderId="4" xfId="0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 wrapText="1"/>
    </xf>
    <xf numFmtId="49" fontId="24" fillId="0" borderId="0" xfId="0" applyNumberFormat="1" applyFont="1" applyAlignment="1">
      <alignment wrapText="1"/>
    </xf>
    <xf numFmtId="167" fontId="0" fillId="0" borderId="1" xfId="0" applyNumberFormat="1" applyBorder="1"/>
    <xf numFmtId="167" fontId="0" fillId="0" borderId="1" xfId="0" applyNumberFormat="1" applyBorder="1" applyAlignment="1">
      <alignment horizontal="right"/>
    </xf>
    <xf numFmtId="167" fontId="23" fillId="6" borderId="1" xfId="0" applyNumberFormat="1" applyFont="1" applyFill="1" applyBorder="1"/>
    <xf numFmtId="167" fontId="23" fillId="6" borderId="1" xfId="0" applyNumberFormat="1" applyFont="1" applyFill="1" applyBorder="1" applyAlignment="1">
      <alignment horizontal="right"/>
    </xf>
    <xf numFmtId="2" fontId="0" fillId="0" borderId="23" xfId="0" applyNumberFormat="1" applyBorder="1"/>
    <xf numFmtId="2" fontId="0" fillId="0" borderId="1" xfId="0" applyNumberFormat="1" applyBorder="1"/>
    <xf numFmtId="2" fontId="0" fillId="0" borderId="24" xfId="0" applyNumberFormat="1" applyBorder="1"/>
    <xf numFmtId="2" fontId="0" fillId="0" borderId="5" xfId="0" applyNumberFormat="1" applyBorder="1"/>
    <xf numFmtId="2" fontId="0" fillId="0" borderId="8" xfId="0" applyNumberFormat="1" applyBorder="1"/>
    <xf numFmtId="2" fontId="0" fillId="4" borderId="1" xfId="0" applyNumberFormat="1" applyFill="1" applyBorder="1"/>
    <xf numFmtId="4" fontId="9" fillId="0" borderId="4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justify"/>
    </xf>
    <xf numFmtId="0" fontId="1" fillId="3" borderId="3" xfId="0" applyFont="1" applyFill="1" applyBorder="1" applyAlignment="1">
      <alignment horizontal="justify"/>
    </xf>
    <xf numFmtId="2" fontId="1" fillId="4" borderId="4" xfId="0" applyNumberFormat="1" applyFont="1" applyFill="1" applyBorder="1" applyAlignment="1">
      <alignment vertical="center" wrapText="1"/>
    </xf>
    <xf numFmtId="2" fontId="1" fillId="4" borderId="4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justify"/>
    </xf>
    <xf numFmtId="0" fontId="0" fillId="3" borderId="1" xfId="0" applyFill="1" applyBorder="1"/>
    <xf numFmtId="0" fontId="3" fillId="3" borderId="3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4" fontId="3" fillId="3" borderId="4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justify"/>
    </xf>
    <xf numFmtId="4" fontId="17" fillId="3" borderId="4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justify" vertical="center" wrapText="1"/>
    </xf>
    <xf numFmtId="4" fontId="17" fillId="3" borderId="1" xfId="0" applyNumberFormat="1" applyFont="1" applyFill="1" applyBorder="1" applyAlignment="1">
      <alignment vertical="center" wrapText="1"/>
    </xf>
    <xf numFmtId="4" fontId="18" fillId="3" borderId="4" xfId="0" applyNumberFormat="1" applyFont="1" applyFill="1" applyBorder="1" applyAlignment="1">
      <alignment vertical="center" wrapText="1"/>
    </xf>
    <xf numFmtId="4" fontId="18" fillId="3" borderId="1" xfId="0" applyNumberFormat="1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justify" wrapText="1"/>
    </xf>
    <xf numFmtId="2" fontId="0" fillId="3" borderId="1" xfId="0" applyNumberFormat="1" applyFill="1" applyBorder="1"/>
    <xf numFmtId="0" fontId="3" fillId="3" borderId="3" xfId="0" applyFont="1" applyFill="1" applyBorder="1" applyAlignment="1">
      <alignment horizontal="justify"/>
    </xf>
    <xf numFmtId="4" fontId="0" fillId="0" borderId="1" xfId="0" applyNumberFormat="1" applyBorder="1"/>
    <xf numFmtId="2" fontId="0" fillId="0" borderId="1" xfId="0" applyNumberFormat="1" applyFill="1" applyBorder="1"/>
    <xf numFmtId="4" fontId="19" fillId="4" borderId="4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/>
    </xf>
    <xf numFmtId="0" fontId="0" fillId="0" borderId="25" xfId="0" applyBorder="1" applyAlignment="1"/>
    <xf numFmtId="0" fontId="0" fillId="0" borderId="1" xfId="0" applyBorder="1" applyAlignment="1"/>
    <xf numFmtId="0" fontId="17" fillId="0" borderId="0" xfId="0" applyFont="1" applyAlignment="1">
      <alignment horizontal="right" vertical="center"/>
    </xf>
    <xf numFmtId="0" fontId="1" fillId="0" borderId="26" xfId="0" applyFont="1" applyBorder="1" applyAlignment="1">
      <alignment wrapText="1"/>
    </xf>
    <xf numFmtId="49" fontId="1" fillId="0" borderId="3" xfId="0" applyNumberFormat="1" applyFont="1" applyBorder="1" applyAlignment="1">
      <alignment horizontal="justify" vertical="center" wrapText="1"/>
    </xf>
    <xf numFmtId="0" fontId="1" fillId="0" borderId="16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 wrapText="1"/>
    </xf>
    <xf numFmtId="2" fontId="23" fillId="4" borderId="21" xfId="0" applyNumberFormat="1" applyFont="1" applyFill="1" applyBorder="1"/>
    <xf numFmtId="2" fontId="23" fillId="4" borderId="22" xfId="0" applyNumberFormat="1" applyFont="1" applyFill="1" applyBorder="1"/>
    <xf numFmtId="4" fontId="3" fillId="4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vertical="center" wrapText="1"/>
    </xf>
    <xf numFmtId="4" fontId="2" fillId="2" borderId="4" xfId="0" applyNumberFormat="1" applyFont="1" applyFill="1" applyBorder="1" applyAlignment="1">
      <alignment vertical="center" wrapText="1"/>
    </xf>
    <xf numFmtId="165" fontId="1" fillId="0" borderId="5" xfId="0" applyNumberFormat="1" applyFont="1" applyBorder="1" applyAlignment="1">
      <alignment vertical="center" wrapText="1"/>
    </xf>
    <xf numFmtId="0" fontId="1" fillId="5" borderId="3" xfId="0" applyFont="1" applyFill="1" applyBorder="1" applyAlignment="1">
      <alignment horizontal="justify"/>
    </xf>
    <xf numFmtId="0" fontId="1" fillId="5" borderId="1" xfId="0" applyFont="1" applyFill="1" applyBorder="1"/>
    <xf numFmtId="4" fontId="1" fillId="5" borderId="4" xfId="0" applyNumberFormat="1" applyFont="1" applyFill="1" applyBorder="1" applyAlignment="1">
      <alignment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justify"/>
    </xf>
    <xf numFmtId="0" fontId="29" fillId="0" borderId="0" xfId="0" applyFont="1" applyAlignment="1">
      <alignment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2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0" fillId="0" borderId="6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9" fontId="16" fillId="0" borderId="0" xfId="0" applyNumberFormat="1" applyFont="1" applyAlignment="1">
      <alignment horizontal="center" wrapText="1"/>
    </xf>
    <xf numFmtId="49" fontId="27" fillId="0" borderId="0" xfId="0" applyNumberFormat="1" applyFont="1" applyAlignment="1">
      <alignment horizontal="center" wrapText="1"/>
    </xf>
    <xf numFmtId="49" fontId="24" fillId="0" borderId="0" xfId="0" applyNumberFormat="1" applyFont="1" applyAlignment="1">
      <alignment horizontal="center" wrapText="1"/>
    </xf>
    <xf numFmtId="49" fontId="25" fillId="0" borderId="6" xfId="0" applyNumberFormat="1" applyFont="1" applyBorder="1" applyAlignment="1">
      <alignment horizontal="center" wrapText="1"/>
    </xf>
    <xf numFmtId="49" fontId="25" fillId="0" borderId="8" xfId="0" applyNumberFormat="1" applyFont="1" applyBorder="1" applyAlignment="1">
      <alignment horizontal="center" wrapText="1"/>
    </xf>
    <xf numFmtId="49" fontId="25" fillId="0" borderId="3" xfId="0" applyNumberFormat="1" applyFont="1" applyBorder="1" applyAlignment="1">
      <alignment horizontal="center" wrapText="1"/>
    </xf>
    <xf numFmtId="49" fontId="25" fillId="0" borderId="17" xfId="0" applyNumberFormat="1" applyFont="1" applyBorder="1" applyAlignment="1">
      <alignment horizontal="center" wrapText="1"/>
    </xf>
    <xf numFmtId="49" fontId="25" fillId="0" borderId="27" xfId="0" applyNumberFormat="1" applyFont="1" applyBorder="1" applyAlignment="1">
      <alignment horizontal="center" wrapText="1"/>
    </xf>
    <xf numFmtId="49" fontId="25" fillId="0" borderId="9" xfId="0" applyNumberFormat="1" applyFont="1" applyBorder="1" applyAlignment="1">
      <alignment horizontal="center" wrapText="1"/>
    </xf>
    <xf numFmtId="49" fontId="25" fillId="0" borderId="7" xfId="0" applyNumberFormat="1" applyFont="1" applyBorder="1" applyAlignment="1">
      <alignment horizontal="center" wrapText="1"/>
    </xf>
    <xf numFmtId="49" fontId="25" fillId="0" borderId="0" xfId="0" applyNumberFormat="1" applyFont="1" applyBorder="1" applyAlignment="1">
      <alignment horizontal="center" wrapText="1"/>
    </xf>
    <xf numFmtId="49" fontId="25" fillId="0" borderId="5" xfId="0" applyNumberFormat="1" applyFont="1" applyBorder="1" applyAlignment="1">
      <alignment horizontal="center" wrapText="1"/>
    </xf>
    <xf numFmtId="49" fontId="25" fillId="0" borderId="25" xfId="0" applyNumberFormat="1" applyFont="1" applyBorder="1" applyAlignment="1">
      <alignment horizontal="center" wrapText="1"/>
    </xf>
    <xf numFmtId="49" fontId="25" fillId="0" borderId="16" xfId="0" applyNumberFormat="1" applyFont="1" applyBorder="1" applyAlignment="1">
      <alignment horizontal="center" wrapText="1"/>
    </xf>
    <xf numFmtId="49" fontId="25" fillId="0" borderId="4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23" fillId="6" borderId="10" xfId="0" applyFont="1" applyFill="1" applyBorder="1" applyAlignment="1">
      <alignment horizontal="center"/>
    </xf>
    <xf numFmtId="0" fontId="23" fillId="6" borderId="18" xfId="0" applyFont="1" applyFill="1" applyBorder="1" applyAlignment="1">
      <alignment horizontal="center"/>
    </xf>
    <xf numFmtId="0" fontId="23" fillId="6" borderId="2" xfId="0" applyFont="1" applyFill="1" applyBorder="1" applyAlignment="1">
      <alignment horizontal="center"/>
    </xf>
    <xf numFmtId="2" fontId="23" fillId="6" borderId="10" xfId="0" applyNumberFormat="1" applyFont="1" applyFill="1" applyBorder="1" applyAlignment="1">
      <alignment horizontal="center"/>
    </xf>
    <xf numFmtId="2" fontId="23" fillId="6" borderId="2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3" fillId="6" borderId="10" xfId="0" applyFont="1" applyFill="1" applyBorder="1" applyAlignment="1">
      <alignment horizontal="center" wrapText="1"/>
    </xf>
    <xf numFmtId="0" fontId="23" fillId="6" borderId="18" xfId="0" applyFont="1" applyFill="1" applyBorder="1" applyAlignment="1">
      <alignment horizontal="center" wrapText="1"/>
    </xf>
    <xf numFmtId="0" fontId="23" fillId="6" borderId="2" xfId="0" applyFont="1" applyFill="1" applyBorder="1" applyAlignment="1">
      <alignment horizontal="center" wrapText="1"/>
    </xf>
    <xf numFmtId="2" fontId="23" fillId="6" borderId="10" xfId="0" applyNumberFormat="1" applyFont="1" applyFill="1" applyBorder="1" applyAlignment="1">
      <alignment horizontal="center" wrapText="1"/>
    </xf>
    <xf numFmtId="2" fontId="23" fillId="6" borderId="2" xfId="0" applyNumberFormat="1" applyFont="1" applyFill="1" applyBorder="1" applyAlignment="1">
      <alignment horizontal="center" wrapText="1"/>
    </xf>
    <xf numFmtId="0" fontId="23" fillId="7" borderId="10" xfId="0" applyFont="1" applyFill="1" applyBorder="1" applyAlignment="1">
      <alignment horizontal="center"/>
    </xf>
    <xf numFmtId="0" fontId="23" fillId="7" borderId="18" xfId="0" applyFont="1" applyFill="1" applyBorder="1" applyAlignment="1">
      <alignment horizontal="center"/>
    </xf>
    <xf numFmtId="0" fontId="23" fillId="7" borderId="2" xfId="0" applyFont="1" applyFill="1" applyBorder="1" applyAlignment="1">
      <alignment horizontal="center"/>
    </xf>
    <xf numFmtId="2" fontId="23" fillId="7" borderId="10" xfId="0" applyNumberFormat="1" applyFont="1" applyFill="1" applyBorder="1" applyAlignment="1">
      <alignment horizontal="center"/>
    </xf>
    <xf numFmtId="2" fontId="23" fillId="7" borderId="2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9" fontId="1" fillId="0" borderId="17" xfId="0" applyNumberFormat="1" applyFont="1" applyBorder="1" applyAlignment="1">
      <alignment wrapText="1"/>
    </xf>
    <xf numFmtId="49" fontId="1" fillId="0" borderId="27" xfId="0" applyNumberFormat="1" applyFont="1" applyBorder="1" applyAlignment="1">
      <alignment wrapText="1"/>
    </xf>
    <xf numFmtId="49" fontId="1" fillId="0" borderId="9" xfId="0" applyNumberFormat="1" applyFont="1" applyBorder="1" applyAlignment="1">
      <alignment wrapText="1"/>
    </xf>
    <xf numFmtId="49" fontId="1" fillId="0" borderId="7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wrapText="1"/>
    </xf>
    <xf numFmtId="49" fontId="1" fillId="0" borderId="25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4"/>
  <sheetViews>
    <sheetView view="pageBreakPreview" zoomScale="85" zoomScaleSheetLayoutView="85" workbookViewId="0">
      <selection activeCell="A3" sqref="A3"/>
    </sheetView>
  </sheetViews>
  <sheetFormatPr defaultRowHeight="15.75"/>
  <cols>
    <col min="1" max="1" width="64" customWidth="1"/>
    <col min="2" max="2" width="18" customWidth="1"/>
    <col min="3" max="3" width="0.5" customWidth="1"/>
  </cols>
  <sheetData>
    <row r="1" spans="1:2">
      <c r="B1" s="1" t="s">
        <v>558</v>
      </c>
    </row>
    <row r="2" spans="1:2">
      <c r="B2" s="1" t="s">
        <v>604</v>
      </c>
    </row>
    <row r="3" spans="1:2">
      <c r="B3" s="1" t="s">
        <v>559</v>
      </c>
    </row>
    <row r="4" spans="1:2">
      <c r="B4" s="272" t="s">
        <v>708</v>
      </c>
    </row>
    <row r="5" spans="1:2">
      <c r="A5" s="1"/>
    </row>
    <row r="6" spans="1:2">
      <c r="A6" s="274" t="s">
        <v>333</v>
      </c>
      <c r="B6" s="274"/>
    </row>
    <row r="7" spans="1:2">
      <c r="A7" s="274"/>
      <c r="B7" s="274"/>
    </row>
    <row r="8" spans="1:2" ht="16.5" thickBot="1">
      <c r="A8" s="1"/>
      <c r="B8" s="11" t="s">
        <v>560</v>
      </c>
    </row>
    <row r="9" spans="1:2" ht="32.25" thickBot="1">
      <c r="A9" s="2" t="s">
        <v>561</v>
      </c>
      <c r="B9" s="3" t="s">
        <v>562</v>
      </c>
    </row>
    <row r="10" spans="1:2" ht="16.5" thickBot="1">
      <c r="A10" s="4">
        <v>1</v>
      </c>
      <c r="B10" s="5">
        <v>2</v>
      </c>
    </row>
    <row r="11" spans="1:2" ht="55.5" customHeight="1" thickBot="1">
      <c r="A11" s="8" t="s">
        <v>421</v>
      </c>
      <c r="B11" s="7">
        <v>100</v>
      </c>
    </row>
    <row r="12" spans="1:2" ht="37.5" customHeight="1" thickBot="1">
      <c r="A12" s="64" t="s">
        <v>422</v>
      </c>
      <c r="B12" s="7">
        <v>100</v>
      </c>
    </row>
    <row r="13" spans="1:2" ht="36.75" customHeight="1" thickBot="1">
      <c r="A13" s="10" t="s">
        <v>425</v>
      </c>
      <c r="B13" s="2">
        <v>100</v>
      </c>
    </row>
    <row r="14" spans="1:2" ht="70.5" customHeight="1" thickBot="1">
      <c r="A14" s="9" t="s">
        <v>439</v>
      </c>
      <c r="B14" s="5">
        <v>50</v>
      </c>
    </row>
    <row r="15" spans="1:2" ht="48" customHeight="1" thickBot="1">
      <c r="A15" s="9" t="s">
        <v>440</v>
      </c>
      <c r="B15" s="5">
        <v>50</v>
      </c>
    </row>
    <row r="16" spans="1:2" ht="71.25" customHeight="1" thickBot="1">
      <c r="A16" s="9" t="s">
        <v>226</v>
      </c>
      <c r="B16" s="5">
        <v>100</v>
      </c>
    </row>
    <row r="17" spans="1:2" ht="48" customHeight="1" thickBot="1">
      <c r="A17" s="9" t="s">
        <v>685</v>
      </c>
      <c r="B17" s="5">
        <v>100</v>
      </c>
    </row>
    <row r="18" spans="1:2" ht="73.5" customHeight="1" thickBot="1">
      <c r="A18" s="9" t="s">
        <v>564</v>
      </c>
      <c r="B18" s="5">
        <v>100</v>
      </c>
    </row>
    <row r="19" spans="1:2" ht="43.5" customHeight="1" thickBot="1">
      <c r="A19" s="9" t="s">
        <v>441</v>
      </c>
      <c r="B19" s="5">
        <v>100</v>
      </c>
    </row>
    <row r="20" spans="1:2" ht="63" customHeight="1" thickBot="1">
      <c r="A20" s="9" t="s">
        <v>231</v>
      </c>
      <c r="B20" s="5">
        <v>100</v>
      </c>
    </row>
    <row r="21" spans="1:2" ht="69" customHeight="1" thickBot="1">
      <c r="A21" s="9" t="s">
        <v>442</v>
      </c>
      <c r="B21" s="5">
        <v>100</v>
      </c>
    </row>
    <row r="22" spans="1:2" ht="81" customHeight="1" thickBot="1">
      <c r="A22" s="9" t="s">
        <v>565</v>
      </c>
      <c r="B22" s="5">
        <v>100</v>
      </c>
    </row>
    <row r="23" spans="1:2" ht="33" customHeight="1" thickBot="1">
      <c r="A23" s="9" t="s">
        <v>443</v>
      </c>
      <c r="B23" s="5">
        <v>100</v>
      </c>
    </row>
    <row r="24" spans="1:2" ht="31.5" customHeight="1" thickBot="1">
      <c r="A24" s="9" t="s">
        <v>444</v>
      </c>
      <c r="B24" s="5">
        <v>100</v>
      </c>
    </row>
  </sheetData>
  <mergeCells count="1">
    <mergeCell ref="A6:B7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/>
  <dimension ref="A1:N690"/>
  <sheetViews>
    <sheetView zoomScale="75" workbookViewId="0">
      <selection activeCell="F11" sqref="F11"/>
    </sheetView>
  </sheetViews>
  <sheetFormatPr defaultRowHeight="15.75"/>
  <cols>
    <col min="1" max="1" width="52.25" customWidth="1"/>
    <col min="2" max="2" width="12.125" customWidth="1"/>
    <col min="3" max="3" width="9.25" customWidth="1"/>
    <col min="4" max="4" width="8.75" customWidth="1"/>
    <col min="5" max="5" width="13.25" customWidth="1"/>
    <col min="6" max="6" width="9.625" customWidth="1"/>
    <col min="7" max="7" width="15.25" customWidth="1"/>
    <col min="8" max="8" width="16.75" customWidth="1"/>
  </cols>
  <sheetData>
    <row r="1" spans="1:14">
      <c r="G1" s="253" t="s">
        <v>228</v>
      </c>
      <c r="H1" s="61"/>
      <c r="I1" s="61"/>
      <c r="J1" s="61"/>
      <c r="K1" s="61"/>
      <c r="L1" s="61"/>
      <c r="M1" s="61"/>
      <c r="N1" s="61"/>
    </row>
    <row r="2" spans="1:14">
      <c r="G2" s="1" t="s">
        <v>166</v>
      </c>
      <c r="H2" s="61"/>
      <c r="I2" s="61"/>
      <c r="J2" s="61"/>
      <c r="K2" s="61"/>
      <c r="L2" s="61"/>
      <c r="M2" s="61"/>
      <c r="N2" s="61"/>
    </row>
    <row r="3" spans="1:14">
      <c r="G3" s="1" t="s">
        <v>559</v>
      </c>
      <c r="H3" s="61"/>
      <c r="I3" s="61"/>
      <c r="J3" s="61"/>
      <c r="K3" s="61"/>
      <c r="L3" s="61"/>
      <c r="M3" s="61"/>
      <c r="N3" s="61"/>
    </row>
    <row r="4" spans="1:14">
      <c r="F4" s="320" t="s">
        <v>719</v>
      </c>
      <c r="G4" s="320"/>
      <c r="H4" s="61"/>
      <c r="I4" s="61"/>
      <c r="J4" s="61"/>
      <c r="K4" s="61"/>
      <c r="L4" s="61"/>
      <c r="M4" s="61"/>
      <c r="N4" s="61"/>
    </row>
    <row r="5" spans="1:14" ht="18.75">
      <c r="A5" s="37"/>
      <c r="H5" s="61"/>
      <c r="I5" s="61"/>
      <c r="J5" s="61"/>
      <c r="K5" s="61"/>
      <c r="L5" s="61"/>
      <c r="M5" s="61"/>
      <c r="N5" s="61"/>
    </row>
    <row r="6" spans="1:14" ht="21.75" customHeight="1">
      <c r="A6" s="319" t="s">
        <v>340</v>
      </c>
      <c r="B6" s="319"/>
      <c r="C6" s="319"/>
      <c r="D6" s="319"/>
      <c r="E6" s="319"/>
      <c r="F6" s="319"/>
      <c r="G6" s="319"/>
      <c r="H6" s="61"/>
      <c r="I6" s="61"/>
      <c r="J6" s="61"/>
      <c r="K6" s="61"/>
      <c r="L6" s="61"/>
      <c r="M6" s="61"/>
      <c r="N6" s="61"/>
    </row>
    <row r="7" spans="1:14" ht="19.5" thickBot="1">
      <c r="A7" s="35"/>
      <c r="H7" s="61"/>
      <c r="I7" s="61"/>
      <c r="J7" s="61"/>
      <c r="K7" s="61"/>
      <c r="L7" s="61"/>
      <c r="M7" s="61"/>
      <c r="N7" s="61"/>
    </row>
    <row r="8" spans="1:14" ht="55.5" customHeight="1" thickBot="1">
      <c r="A8" s="39" t="s">
        <v>405</v>
      </c>
      <c r="B8" s="39" t="s">
        <v>167</v>
      </c>
      <c r="C8" s="39" t="s">
        <v>168</v>
      </c>
      <c r="D8" s="39" t="s">
        <v>169</v>
      </c>
      <c r="E8" s="39" t="s">
        <v>554</v>
      </c>
      <c r="F8" s="40" t="s">
        <v>466</v>
      </c>
      <c r="G8" s="201" t="s">
        <v>484</v>
      </c>
      <c r="H8" s="203" t="s">
        <v>341</v>
      </c>
      <c r="I8" s="199"/>
      <c r="J8" s="61"/>
      <c r="K8" s="61"/>
      <c r="L8" s="61"/>
      <c r="M8" s="61"/>
      <c r="N8" s="61"/>
    </row>
    <row r="9" spans="1:14" ht="21.75" customHeight="1" thickBot="1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198" t="s">
        <v>487</v>
      </c>
      <c r="I9" s="199"/>
      <c r="J9" s="61"/>
      <c r="K9" s="61"/>
      <c r="L9" s="61"/>
      <c r="M9" s="61"/>
      <c r="N9" s="61"/>
    </row>
    <row r="10" spans="1:14" ht="38.25" thickBot="1">
      <c r="A10" s="56" t="s">
        <v>159</v>
      </c>
      <c r="B10" s="54">
        <v>933</v>
      </c>
      <c r="C10" s="54"/>
      <c r="D10" s="54"/>
      <c r="E10" s="54"/>
      <c r="F10" s="54"/>
      <c r="G10" s="130">
        <f>SUM(G11:G59)</f>
        <v>12772448.710000001</v>
      </c>
      <c r="H10" s="130">
        <f>SUM(H11:H59)</f>
        <v>10588789.67</v>
      </c>
      <c r="I10" s="199"/>
      <c r="J10" s="61"/>
      <c r="K10" s="61"/>
      <c r="L10" s="61"/>
      <c r="M10" s="61"/>
      <c r="N10" s="61"/>
    </row>
    <row r="11" spans="1:14" ht="113.25" thickBot="1">
      <c r="A11" s="51" t="s">
        <v>505</v>
      </c>
      <c r="B11" s="60">
        <v>933</v>
      </c>
      <c r="C11" s="60" t="s">
        <v>11</v>
      </c>
      <c r="D11" s="60" t="s">
        <v>12</v>
      </c>
      <c r="E11" s="60" t="s">
        <v>508</v>
      </c>
      <c r="F11" s="60">
        <v>100</v>
      </c>
      <c r="G11" s="129">
        <v>2921080</v>
      </c>
      <c r="H11" s="246">
        <v>2921080</v>
      </c>
      <c r="I11" s="61"/>
      <c r="J11" s="61"/>
      <c r="K11" s="61"/>
      <c r="L11" s="61"/>
      <c r="M11" s="61"/>
      <c r="N11" s="61"/>
    </row>
    <row r="12" spans="1:14" ht="57" thickBot="1">
      <c r="A12" s="51" t="s">
        <v>506</v>
      </c>
      <c r="B12" s="60">
        <v>933</v>
      </c>
      <c r="C12" s="60" t="s">
        <v>11</v>
      </c>
      <c r="D12" s="60" t="s">
        <v>12</v>
      </c>
      <c r="E12" s="60" t="s">
        <v>508</v>
      </c>
      <c r="F12" s="60">
        <v>200</v>
      </c>
      <c r="G12" s="147">
        <v>544060.80000000005</v>
      </c>
      <c r="H12" s="247">
        <v>544360.80000000005</v>
      </c>
      <c r="I12" s="61"/>
      <c r="J12" s="61"/>
      <c r="K12" s="61"/>
      <c r="L12" s="61"/>
      <c r="M12" s="61"/>
      <c r="N12" s="61"/>
    </row>
    <row r="13" spans="1:14" ht="38.25" thickBot="1">
      <c r="A13" s="51" t="s">
        <v>507</v>
      </c>
      <c r="B13" s="60">
        <v>933</v>
      </c>
      <c r="C13" s="60" t="s">
        <v>11</v>
      </c>
      <c r="D13" s="60" t="s">
        <v>12</v>
      </c>
      <c r="E13" s="60" t="s">
        <v>508</v>
      </c>
      <c r="F13" s="60">
        <v>800</v>
      </c>
      <c r="G13" s="129">
        <v>40800</v>
      </c>
      <c r="H13" s="246">
        <v>40800</v>
      </c>
      <c r="I13" s="61"/>
      <c r="J13" s="61"/>
      <c r="K13" s="61"/>
      <c r="L13" s="61"/>
      <c r="M13" s="61"/>
      <c r="N13" s="61"/>
    </row>
    <row r="14" spans="1:14" ht="18.75" customHeight="1">
      <c r="A14" s="50" t="s">
        <v>646</v>
      </c>
      <c r="B14" s="321">
        <v>933</v>
      </c>
      <c r="C14" s="321" t="s">
        <v>11</v>
      </c>
      <c r="D14" s="321" t="s">
        <v>13</v>
      </c>
      <c r="E14" s="321" t="s">
        <v>509</v>
      </c>
      <c r="F14" s="321">
        <v>100</v>
      </c>
      <c r="G14" s="323">
        <v>893801.2</v>
      </c>
      <c r="H14" s="325">
        <v>893801.2</v>
      </c>
      <c r="I14" s="61"/>
      <c r="J14" s="61"/>
      <c r="K14" s="61"/>
      <c r="L14" s="61"/>
      <c r="M14" s="61"/>
      <c r="N14" s="61"/>
    </row>
    <row r="15" spans="1:14" ht="88.5" customHeight="1" thickBot="1">
      <c r="A15" s="58" t="s">
        <v>171</v>
      </c>
      <c r="B15" s="322"/>
      <c r="C15" s="322"/>
      <c r="D15" s="322"/>
      <c r="E15" s="322"/>
      <c r="F15" s="322"/>
      <c r="G15" s="324"/>
      <c r="H15" s="326"/>
      <c r="I15" s="61"/>
      <c r="J15" s="61"/>
      <c r="K15" s="61"/>
      <c r="L15" s="61"/>
      <c r="M15" s="61"/>
      <c r="N15" s="61"/>
    </row>
    <row r="16" spans="1:14" ht="94.5" thickBot="1">
      <c r="A16" s="51" t="s">
        <v>523</v>
      </c>
      <c r="B16" s="68" t="s">
        <v>510</v>
      </c>
      <c r="C16" s="68" t="s">
        <v>11</v>
      </c>
      <c r="D16" s="68" t="s">
        <v>16</v>
      </c>
      <c r="E16" s="68" t="s">
        <v>524</v>
      </c>
      <c r="F16" s="68" t="s">
        <v>525</v>
      </c>
      <c r="G16" s="131">
        <v>471.5</v>
      </c>
      <c r="H16" s="246">
        <v>761</v>
      </c>
      <c r="I16" s="61"/>
      <c r="J16" s="61"/>
      <c r="K16" s="61"/>
      <c r="L16" s="61"/>
      <c r="M16" s="61"/>
      <c r="N16" s="61"/>
    </row>
    <row r="17" spans="1:14" ht="57" thickBot="1">
      <c r="A17" s="52" t="s">
        <v>250</v>
      </c>
      <c r="B17" s="146" t="s">
        <v>510</v>
      </c>
      <c r="C17" s="146" t="s">
        <v>11</v>
      </c>
      <c r="D17" s="146" t="s">
        <v>691</v>
      </c>
      <c r="E17" s="146" t="s">
        <v>254</v>
      </c>
      <c r="F17" s="146" t="s">
        <v>525</v>
      </c>
      <c r="G17" s="147">
        <v>65434</v>
      </c>
      <c r="H17" s="246">
        <v>65434</v>
      </c>
      <c r="I17" s="61"/>
      <c r="J17" s="61"/>
      <c r="K17" s="61"/>
      <c r="L17" s="61"/>
      <c r="M17" s="61"/>
      <c r="N17" s="61"/>
    </row>
    <row r="18" spans="1:14" ht="75">
      <c r="A18" s="50" t="s">
        <v>511</v>
      </c>
      <c r="B18" s="321">
        <v>933</v>
      </c>
      <c r="C18" s="321" t="s">
        <v>11</v>
      </c>
      <c r="D18" s="321">
        <v>13</v>
      </c>
      <c r="E18" s="321" t="s">
        <v>512</v>
      </c>
      <c r="F18" s="321">
        <v>200</v>
      </c>
      <c r="G18" s="323">
        <v>20000</v>
      </c>
      <c r="H18" s="325">
        <v>20000</v>
      </c>
      <c r="I18" s="61"/>
      <c r="J18" s="61"/>
      <c r="K18" s="61"/>
      <c r="L18" s="61"/>
      <c r="M18" s="61"/>
      <c r="N18" s="61"/>
    </row>
    <row r="19" spans="1:14" ht="38.25" thickBot="1">
      <c r="A19" s="57" t="s">
        <v>172</v>
      </c>
      <c r="B19" s="322"/>
      <c r="C19" s="322"/>
      <c r="D19" s="322"/>
      <c r="E19" s="322"/>
      <c r="F19" s="322"/>
      <c r="G19" s="324"/>
      <c r="H19" s="326"/>
      <c r="I19" s="61"/>
      <c r="J19" s="61"/>
      <c r="K19" s="61"/>
      <c r="L19" s="61"/>
      <c r="M19" s="61"/>
      <c r="N19" s="61"/>
    </row>
    <row r="20" spans="1:14" ht="75.75" thickBot="1">
      <c r="A20" s="51" t="s">
        <v>513</v>
      </c>
      <c r="B20" s="60">
        <v>933</v>
      </c>
      <c r="C20" s="60" t="s">
        <v>11</v>
      </c>
      <c r="D20" s="60">
        <v>13</v>
      </c>
      <c r="E20" s="60" t="s">
        <v>514</v>
      </c>
      <c r="F20" s="60">
        <v>200</v>
      </c>
      <c r="G20" s="129">
        <v>68000</v>
      </c>
      <c r="H20" s="246">
        <v>68000</v>
      </c>
      <c r="I20" s="61"/>
      <c r="J20" s="61"/>
      <c r="K20" s="61"/>
      <c r="L20" s="61"/>
      <c r="M20" s="61"/>
      <c r="N20" s="61"/>
    </row>
    <row r="21" spans="1:14" ht="38.25" thickBot="1">
      <c r="A21" s="51" t="s">
        <v>705</v>
      </c>
      <c r="B21" s="60" t="s">
        <v>510</v>
      </c>
      <c r="C21" s="60" t="s">
        <v>11</v>
      </c>
      <c r="D21" s="60" t="s">
        <v>691</v>
      </c>
      <c r="E21" s="60" t="s">
        <v>348</v>
      </c>
      <c r="F21" s="60" t="s">
        <v>525</v>
      </c>
      <c r="G21" s="129">
        <v>220400</v>
      </c>
      <c r="H21" s="246">
        <v>220400</v>
      </c>
      <c r="I21" s="61"/>
      <c r="J21" s="61"/>
      <c r="K21" s="61"/>
      <c r="L21" s="61"/>
      <c r="M21" s="61"/>
      <c r="N21" s="61"/>
    </row>
    <row r="22" spans="1:14" ht="94.5" thickBot="1">
      <c r="A22" s="51" t="s">
        <v>516</v>
      </c>
      <c r="B22" s="60">
        <v>933</v>
      </c>
      <c r="C22" s="60" t="s">
        <v>11</v>
      </c>
      <c r="D22" s="60">
        <v>13</v>
      </c>
      <c r="E22" s="60" t="s">
        <v>517</v>
      </c>
      <c r="F22" s="60">
        <v>200</v>
      </c>
      <c r="G22" s="129">
        <v>21000</v>
      </c>
      <c r="H22" s="246">
        <v>15000</v>
      </c>
      <c r="I22" s="61"/>
      <c r="J22" s="61"/>
      <c r="K22" s="61"/>
      <c r="L22" s="61"/>
      <c r="M22" s="61"/>
      <c r="N22" s="61"/>
    </row>
    <row r="23" spans="1:14" ht="56.25" customHeight="1" thickBot="1">
      <c r="A23" s="51" t="s">
        <v>690</v>
      </c>
      <c r="B23" s="60" t="s">
        <v>510</v>
      </c>
      <c r="C23" s="60" t="s">
        <v>11</v>
      </c>
      <c r="D23" s="60" t="s">
        <v>691</v>
      </c>
      <c r="E23" s="60" t="s">
        <v>517</v>
      </c>
      <c r="F23" s="60" t="s">
        <v>661</v>
      </c>
      <c r="G23" s="129">
        <v>0</v>
      </c>
      <c r="H23" s="246">
        <v>0</v>
      </c>
      <c r="I23" s="61"/>
      <c r="J23" s="61"/>
      <c r="K23" s="61"/>
      <c r="L23" s="61"/>
      <c r="M23" s="61"/>
      <c r="N23" s="61"/>
    </row>
    <row r="24" spans="1:14" ht="57" thickBot="1">
      <c r="A24" s="41" t="s">
        <v>518</v>
      </c>
      <c r="B24" s="60">
        <v>933</v>
      </c>
      <c r="C24" s="60" t="s">
        <v>11</v>
      </c>
      <c r="D24" s="60">
        <v>13</v>
      </c>
      <c r="E24" s="60" t="s">
        <v>668</v>
      </c>
      <c r="F24" s="60" t="s">
        <v>577</v>
      </c>
      <c r="G24" s="129">
        <v>9000</v>
      </c>
      <c r="H24" s="246">
        <v>9000</v>
      </c>
      <c r="I24" s="61"/>
      <c r="J24" s="61"/>
      <c r="K24" s="61"/>
      <c r="L24" s="61"/>
      <c r="M24" s="61"/>
      <c r="N24" s="61"/>
    </row>
    <row r="25" spans="1:14" ht="57" thickBot="1">
      <c r="A25" s="41" t="s">
        <v>206</v>
      </c>
      <c r="B25" s="60" t="s">
        <v>510</v>
      </c>
      <c r="C25" s="60" t="s">
        <v>11</v>
      </c>
      <c r="D25" s="60" t="s">
        <v>691</v>
      </c>
      <c r="E25" s="60" t="s">
        <v>219</v>
      </c>
      <c r="F25" s="60" t="s">
        <v>525</v>
      </c>
      <c r="G25" s="129">
        <v>0</v>
      </c>
      <c r="H25" s="246">
        <v>0</v>
      </c>
      <c r="I25" s="61"/>
      <c r="J25" s="61"/>
      <c r="K25" s="61"/>
      <c r="L25" s="61"/>
      <c r="M25" s="61"/>
      <c r="N25" s="61"/>
    </row>
    <row r="26" spans="1:14" ht="75.75" thickBot="1">
      <c r="A26" s="51" t="s">
        <v>519</v>
      </c>
      <c r="B26" s="60">
        <v>933</v>
      </c>
      <c r="C26" s="60" t="s">
        <v>11</v>
      </c>
      <c r="D26" s="60">
        <v>13</v>
      </c>
      <c r="E26" s="60" t="s">
        <v>654</v>
      </c>
      <c r="F26" s="60">
        <v>800</v>
      </c>
      <c r="G26" s="129">
        <v>120000</v>
      </c>
      <c r="H26" s="246">
        <v>120000</v>
      </c>
      <c r="I26" s="61"/>
      <c r="J26" s="61"/>
      <c r="K26" s="61"/>
      <c r="L26" s="61"/>
      <c r="M26" s="61"/>
      <c r="N26" s="61"/>
    </row>
    <row r="27" spans="1:14" ht="19.5" thickBot="1">
      <c r="A27" s="51" t="s">
        <v>641</v>
      </c>
      <c r="B27" s="60" t="s">
        <v>510</v>
      </c>
      <c r="C27" s="144" t="s">
        <v>11</v>
      </c>
      <c r="D27" s="144" t="s">
        <v>666</v>
      </c>
      <c r="E27" s="60" t="s">
        <v>655</v>
      </c>
      <c r="F27" s="60" t="s">
        <v>577</v>
      </c>
      <c r="G27" s="129">
        <v>10000</v>
      </c>
      <c r="H27" s="246">
        <v>10000</v>
      </c>
      <c r="I27" s="61"/>
      <c r="J27" s="61"/>
      <c r="K27" s="61"/>
      <c r="L27" s="61"/>
      <c r="M27" s="61"/>
      <c r="N27" s="61"/>
    </row>
    <row r="28" spans="1:14" ht="132" thickBot="1">
      <c r="A28" s="51" t="s">
        <v>520</v>
      </c>
      <c r="B28" s="60">
        <v>933</v>
      </c>
      <c r="C28" s="60" t="s">
        <v>13</v>
      </c>
      <c r="D28" s="60" t="s">
        <v>14</v>
      </c>
      <c r="E28" s="60" t="s">
        <v>521</v>
      </c>
      <c r="F28" s="60">
        <v>100</v>
      </c>
      <c r="G28" s="129">
        <v>153000</v>
      </c>
      <c r="H28" s="246">
        <v>155711.84</v>
      </c>
      <c r="I28" s="61"/>
      <c r="J28" s="61"/>
      <c r="K28" s="61"/>
      <c r="L28" s="61"/>
      <c r="M28" s="61"/>
      <c r="N28" s="61"/>
    </row>
    <row r="29" spans="1:14" ht="75.75" thickBot="1">
      <c r="A29" s="41" t="s">
        <v>522</v>
      </c>
      <c r="B29" s="60">
        <v>933</v>
      </c>
      <c r="C29" s="60" t="s">
        <v>13</v>
      </c>
      <c r="D29" s="60" t="s">
        <v>14</v>
      </c>
      <c r="E29" s="60" t="s">
        <v>521</v>
      </c>
      <c r="F29" s="60">
        <v>200</v>
      </c>
      <c r="G29" s="129">
        <v>0</v>
      </c>
      <c r="H29" s="246">
        <v>2688.16</v>
      </c>
      <c r="I29" s="61"/>
      <c r="J29" s="61"/>
      <c r="K29" s="61"/>
      <c r="L29" s="61"/>
      <c r="M29" s="61"/>
      <c r="N29" s="61"/>
    </row>
    <row r="30" spans="1:14" ht="113.25" thickBot="1">
      <c r="A30" s="69" t="s">
        <v>528</v>
      </c>
      <c r="B30" s="70">
        <v>933</v>
      </c>
      <c r="C30" s="70" t="s">
        <v>14</v>
      </c>
      <c r="D30" s="70" t="s">
        <v>15</v>
      </c>
      <c r="E30" s="70" t="s">
        <v>529</v>
      </c>
      <c r="F30" s="70">
        <v>200</v>
      </c>
      <c r="G30" s="132">
        <v>20000</v>
      </c>
      <c r="H30" s="246">
        <v>20000</v>
      </c>
      <c r="I30" s="61"/>
      <c r="J30" s="61"/>
      <c r="K30" s="61"/>
      <c r="L30" s="61"/>
      <c r="M30" s="61"/>
      <c r="N30" s="61"/>
    </row>
    <row r="31" spans="1:14" ht="57" thickBot="1">
      <c r="A31" s="41" t="s">
        <v>530</v>
      </c>
      <c r="B31" s="60">
        <v>933</v>
      </c>
      <c r="C31" s="60" t="s">
        <v>14</v>
      </c>
      <c r="D31" s="60">
        <v>10</v>
      </c>
      <c r="E31" s="60" t="s">
        <v>531</v>
      </c>
      <c r="F31" s="60">
        <v>200</v>
      </c>
      <c r="G31" s="129">
        <v>100000</v>
      </c>
      <c r="H31" s="246">
        <v>50000</v>
      </c>
      <c r="I31" s="61"/>
      <c r="J31" s="61"/>
      <c r="K31" s="61"/>
      <c r="L31" s="61"/>
      <c r="M31" s="61"/>
      <c r="N31" s="61"/>
    </row>
    <row r="32" spans="1:14" ht="75.75" thickBot="1">
      <c r="A32" s="51" t="s">
        <v>532</v>
      </c>
      <c r="B32" s="60">
        <v>933</v>
      </c>
      <c r="C32" s="60" t="s">
        <v>14</v>
      </c>
      <c r="D32" s="60">
        <v>10</v>
      </c>
      <c r="E32" s="60" t="s">
        <v>657</v>
      </c>
      <c r="F32" s="60">
        <v>200</v>
      </c>
      <c r="G32" s="129">
        <v>0</v>
      </c>
      <c r="H32" s="246">
        <v>0</v>
      </c>
      <c r="I32" s="61"/>
      <c r="J32" s="61"/>
      <c r="K32" s="61"/>
      <c r="L32" s="61"/>
      <c r="M32" s="61"/>
      <c r="N32" s="61"/>
    </row>
    <row r="33" spans="1:14" ht="94.5" thickBot="1">
      <c r="A33" s="51" t="s">
        <v>533</v>
      </c>
      <c r="B33" s="60">
        <v>933</v>
      </c>
      <c r="C33" s="60" t="s">
        <v>14</v>
      </c>
      <c r="D33" s="60">
        <v>10</v>
      </c>
      <c r="E33" s="60" t="s">
        <v>534</v>
      </c>
      <c r="F33" s="60">
        <v>600</v>
      </c>
      <c r="G33" s="129">
        <v>34960</v>
      </c>
      <c r="H33" s="246">
        <v>34960</v>
      </c>
      <c r="I33" s="61"/>
      <c r="J33" s="61"/>
      <c r="K33" s="61"/>
      <c r="L33" s="61"/>
      <c r="M33" s="61"/>
      <c r="N33" s="61"/>
    </row>
    <row r="34" spans="1:14" ht="94.5" thickBot="1">
      <c r="A34" s="51" t="s">
        <v>535</v>
      </c>
      <c r="B34" s="60">
        <v>933</v>
      </c>
      <c r="C34" s="60" t="s">
        <v>14</v>
      </c>
      <c r="D34" s="60">
        <v>10</v>
      </c>
      <c r="E34" s="60" t="s">
        <v>536</v>
      </c>
      <c r="F34" s="60">
        <v>200</v>
      </c>
      <c r="G34" s="129">
        <v>23000</v>
      </c>
      <c r="H34" s="246">
        <v>24000</v>
      </c>
      <c r="I34" s="61"/>
      <c r="J34" s="61"/>
      <c r="K34" s="61"/>
      <c r="L34" s="61"/>
      <c r="M34" s="61"/>
      <c r="N34" s="61"/>
    </row>
    <row r="35" spans="1:14" ht="75.75" thickBot="1">
      <c r="A35" s="51" t="s">
        <v>537</v>
      </c>
      <c r="B35" s="60">
        <v>933</v>
      </c>
      <c r="C35" s="60" t="s">
        <v>14</v>
      </c>
      <c r="D35" s="60">
        <v>10</v>
      </c>
      <c r="E35" s="60" t="s">
        <v>538</v>
      </c>
      <c r="F35" s="60">
        <v>200</v>
      </c>
      <c r="G35" s="129">
        <v>400</v>
      </c>
      <c r="H35" s="129">
        <v>400</v>
      </c>
      <c r="I35" s="61"/>
      <c r="J35" s="61"/>
      <c r="K35" s="61"/>
      <c r="L35" s="61"/>
      <c r="M35" s="61"/>
      <c r="N35" s="61"/>
    </row>
    <row r="36" spans="1:14" ht="94.5" thickBot="1">
      <c r="A36" s="51" t="s">
        <v>539</v>
      </c>
      <c r="B36" s="60">
        <v>933</v>
      </c>
      <c r="C36" s="60" t="s">
        <v>12</v>
      </c>
      <c r="D36" s="60" t="s">
        <v>15</v>
      </c>
      <c r="E36" s="60" t="s">
        <v>540</v>
      </c>
      <c r="F36" s="60">
        <v>200</v>
      </c>
      <c r="G36" s="129">
        <v>2122815.21</v>
      </c>
      <c r="H36" s="246">
        <v>2182651.67</v>
      </c>
      <c r="I36" s="61"/>
      <c r="J36" s="61"/>
      <c r="K36" s="61"/>
      <c r="L36" s="61"/>
      <c r="M36" s="61"/>
      <c r="N36" s="61"/>
    </row>
    <row r="37" spans="1:14" ht="132" thickBot="1">
      <c r="A37" s="51" t="s">
        <v>541</v>
      </c>
      <c r="B37" s="60">
        <v>933</v>
      </c>
      <c r="C37" s="60" t="s">
        <v>12</v>
      </c>
      <c r="D37" s="60" t="s">
        <v>15</v>
      </c>
      <c r="E37" s="60" t="s">
        <v>542</v>
      </c>
      <c r="F37" s="60">
        <v>200</v>
      </c>
      <c r="G37" s="53">
        <v>0</v>
      </c>
      <c r="H37" s="246">
        <v>0</v>
      </c>
      <c r="I37" s="61"/>
      <c r="J37" s="61"/>
      <c r="K37" s="61"/>
      <c r="L37" s="61"/>
      <c r="M37" s="61"/>
      <c r="N37" s="61"/>
    </row>
    <row r="38" spans="1:14" ht="94.5" thickBot="1">
      <c r="A38" s="51" t="s">
        <v>543</v>
      </c>
      <c r="B38" s="60">
        <v>933</v>
      </c>
      <c r="C38" s="60" t="s">
        <v>12</v>
      </c>
      <c r="D38" s="60" t="s">
        <v>15</v>
      </c>
      <c r="E38" s="60" t="s">
        <v>544</v>
      </c>
      <c r="F38" s="60">
        <v>200</v>
      </c>
      <c r="G38" s="129">
        <v>50000</v>
      </c>
      <c r="H38" s="246">
        <v>50000</v>
      </c>
      <c r="I38" s="61"/>
      <c r="J38" s="61"/>
      <c r="K38" s="61"/>
      <c r="L38" s="61"/>
      <c r="M38" s="61"/>
      <c r="N38" s="61"/>
    </row>
    <row r="39" spans="1:14" ht="57" thickBot="1">
      <c r="A39" s="51" t="s">
        <v>545</v>
      </c>
      <c r="B39" s="60">
        <v>933</v>
      </c>
      <c r="C39" s="60" t="s">
        <v>12</v>
      </c>
      <c r="D39" s="60" t="s">
        <v>15</v>
      </c>
      <c r="E39" s="60" t="s">
        <v>546</v>
      </c>
      <c r="F39" s="60">
        <v>200</v>
      </c>
      <c r="G39" s="129">
        <v>30000</v>
      </c>
      <c r="H39" s="246">
        <v>30000</v>
      </c>
      <c r="I39" s="61"/>
      <c r="J39" s="61"/>
      <c r="K39" s="61"/>
      <c r="L39" s="61"/>
      <c r="M39" s="61"/>
      <c r="N39" s="61"/>
    </row>
    <row r="40" spans="1:14" ht="132" thickBot="1">
      <c r="A40" s="51" t="s">
        <v>675</v>
      </c>
      <c r="B40" s="60">
        <v>933</v>
      </c>
      <c r="C40" s="60" t="s">
        <v>16</v>
      </c>
      <c r="D40" s="60" t="s">
        <v>11</v>
      </c>
      <c r="E40" s="60" t="s">
        <v>695</v>
      </c>
      <c r="F40" s="60" t="s">
        <v>361</v>
      </c>
      <c r="G40" s="129">
        <v>0</v>
      </c>
      <c r="H40" s="129">
        <v>0</v>
      </c>
      <c r="I40" s="61"/>
      <c r="J40" s="61"/>
      <c r="K40" s="61"/>
      <c r="L40" s="61"/>
      <c r="M40" s="61"/>
      <c r="N40" s="61"/>
    </row>
    <row r="41" spans="1:14" ht="113.25" thickBot="1">
      <c r="A41" s="51" t="s">
        <v>678</v>
      </c>
      <c r="B41" s="60">
        <v>933</v>
      </c>
      <c r="C41" s="60" t="s">
        <v>16</v>
      </c>
      <c r="D41" s="60" t="s">
        <v>11</v>
      </c>
      <c r="E41" s="60" t="s">
        <v>676</v>
      </c>
      <c r="F41" s="60" t="s">
        <v>361</v>
      </c>
      <c r="G41" s="129">
        <v>0</v>
      </c>
      <c r="H41" s="129">
        <v>0</v>
      </c>
      <c r="I41" s="61"/>
      <c r="J41" s="61"/>
      <c r="K41" s="61"/>
      <c r="L41" s="61"/>
      <c r="M41" s="61"/>
      <c r="N41" s="61"/>
    </row>
    <row r="42" spans="1:14" ht="113.25" thickBot="1">
      <c r="A42" s="51" t="s">
        <v>679</v>
      </c>
      <c r="B42" s="60">
        <v>933</v>
      </c>
      <c r="C42" s="60" t="s">
        <v>16</v>
      </c>
      <c r="D42" s="60" t="s">
        <v>11</v>
      </c>
      <c r="E42" s="60" t="s">
        <v>677</v>
      </c>
      <c r="F42" s="60" t="s">
        <v>361</v>
      </c>
      <c r="G42" s="129">
        <v>0</v>
      </c>
      <c r="H42" s="129">
        <v>0</v>
      </c>
      <c r="I42" s="61"/>
      <c r="J42" s="61"/>
      <c r="K42" s="61"/>
      <c r="L42" s="61"/>
      <c r="M42" s="61"/>
      <c r="N42" s="61"/>
    </row>
    <row r="43" spans="1:14" ht="75.75" thickBot="1">
      <c r="A43" s="51" t="s">
        <v>356</v>
      </c>
      <c r="B43" s="60">
        <v>933</v>
      </c>
      <c r="C43" s="60" t="s">
        <v>16</v>
      </c>
      <c r="D43" s="60" t="s">
        <v>11</v>
      </c>
      <c r="E43" s="60" t="s">
        <v>357</v>
      </c>
      <c r="F43" s="60">
        <v>200</v>
      </c>
      <c r="G43" s="129">
        <v>278793</v>
      </c>
      <c r="H43" s="246">
        <v>268734</v>
      </c>
      <c r="I43" s="61"/>
      <c r="J43" s="61"/>
      <c r="K43" s="61"/>
      <c r="L43" s="61"/>
      <c r="M43" s="61"/>
      <c r="N43" s="61"/>
    </row>
    <row r="44" spans="1:14" ht="82.5" customHeight="1" thickBot="1">
      <c r="A44" s="51" t="s">
        <v>358</v>
      </c>
      <c r="B44" s="60">
        <v>933</v>
      </c>
      <c r="C44" s="60" t="s">
        <v>16</v>
      </c>
      <c r="D44" s="60" t="s">
        <v>11</v>
      </c>
      <c r="E44" s="60" t="s">
        <v>359</v>
      </c>
      <c r="F44" s="60">
        <v>200</v>
      </c>
      <c r="G44" s="129">
        <v>183225</v>
      </c>
      <c r="H44" s="246">
        <v>192386</v>
      </c>
      <c r="I44" s="61"/>
      <c r="J44" s="61"/>
      <c r="K44" s="61"/>
      <c r="L44" s="61"/>
      <c r="M44" s="61"/>
      <c r="N44" s="61"/>
    </row>
    <row r="45" spans="1:14" ht="113.25" thickBot="1">
      <c r="A45" s="51" t="s">
        <v>360</v>
      </c>
      <c r="B45" s="60">
        <v>933</v>
      </c>
      <c r="C45" s="60" t="s">
        <v>526</v>
      </c>
      <c r="D45" s="60" t="s">
        <v>12</v>
      </c>
      <c r="E45" s="60" t="s">
        <v>667</v>
      </c>
      <c r="F45" s="60" t="s">
        <v>361</v>
      </c>
      <c r="G45" s="129">
        <v>2025408</v>
      </c>
      <c r="H45" s="129">
        <v>0</v>
      </c>
      <c r="I45" s="61"/>
      <c r="J45" s="61"/>
      <c r="K45" s="61"/>
      <c r="L45" s="61"/>
      <c r="M45" s="61"/>
      <c r="N45" s="61"/>
    </row>
    <row r="46" spans="1:14" ht="94.5" thickBot="1">
      <c r="A46" s="51" t="s">
        <v>362</v>
      </c>
      <c r="B46" s="60">
        <v>933</v>
      </c>
      <c r="C46" s="60" t="s">
        <v>16</v>
      </c>
      <c r="D46" s="60" t="s">
        <v>11</v>
      </c>
      <c r="E46" s="60" t="s">
        <v>363</v>
      </c>
      <c r="F46" s="60">
        <v>200</v>
      </c>
      <c r="G46" s="129">
        <v>80000</v>
      </c>
      <c r="H46" s="129">
        <v>80000</v>
      </c>
      <c r="I46" s="61"/>
      <c r="J46" s="61"/>
      <c r="K46" s="61"/>
      <c r="L46" s="61"/>
      <c r="M46" s="61"/>
      <c r="N46" s="61"/>
    </row>
    <row r="47" spans="1:14" ht="75.75" thickBot="1">
      <c r="A47" s="51" t="s">
        <v>215</v>
      </c>
      <c r="B47" s="60" t="s">
        <v>510</v>
      </c>
      <c r="C47" s="60" t="s">
        <v>16</v>
      </c>
      <c r="D47" s="60" t="s">
        <v>11</v>
      </c>
      <c r="E47" s="60" t="s">
        <v>364</v>
      </c>
      <c r="F47" s="60" t="s">
        <v>525</v>
      </c>
      <c r="G47" s="129">
        <v>25000</v>
      </c>
      <c r="H47" s="129">
        <v>25000</v>
      </c>
      <c r="I47" s="61"/>
      <c r="J47" s="61"/>
      <c r="K47" s="61"/>
      <c r="L47" s="61"/>
      <c r="M47" s="61"/>
      <c r="N47" s="61"/>
    </row>
    <row r="48" spans="1:14" ht="75.75" thickBot="1">
      <c r="A48" s="51" t="s">
        <v>365</v>
      </c>
      <c r="B48" s="60">
        <v>933</v>
      </c>
      <c r="C48" s="60" t="s">
        <v>16</v>
      </c>
      <c r="D48" s="60" t="s">
        <v>11</v>
      </c>
      <c r="E48" s="60" t="s">
        <v>366</v>
      </c>
      <c r="F48" s="60">
        <v>200</v>
      </c>
      <c r="G48" s="129">
        <v>20000</v>
      </c>
      <c r="H48" s="129">
        <v>20000</v>
      </c>
      <c r="I48" s="61"/>
      <c r="J48" s="61"/>
      <c r="K48" s="61"/>
      <c r="L48" s="61"/>
      <c r="M48" s="61"/>
      <c r="N48" s="61"/>
    </row>
    <row r="49" spans="1:14" ht="75.75" thickBot="1">
      <c r="A49" s="51" t="s">
        <v>313</v>
      </c>
      <c r="B49" s="60">
        <v>933</v>
      </c>
      <c r="C49" s="60" t="s">
        <v>16</v>
      </c>
      <c r="D49" s="60" t="s">
        <v>13</v>
      </c>
      <c r="E49" s="60" t="s">
        <v>323</v>
      </c>
      <c r="F49" s="60">
        <v>200</v>
      </c>
      <c r="G49" s="129">
        <v>477800</v>
      </c>
      <c r="H49" s="129">
        <v>300000</v>
      </c>
      <c r="I49" s="61"/>
      <c r="J49" s="61"/>
      <c r="K49" s="61"/>
      <c r="L49" s="61"/>
      <c r="M49" s="61"/>
      <c r="N49" s="61"/>
    </row>
    <row r="50" spans="1:14" ht="57" thickBot="1">
      <c r="A50" s="51" t="s">
        <v>369</v>
      </c>
      <c r="B50" s="60" t="s">
        <v>510</v>
      </c>
      <c r="C50" s="60" t="s">
        <v>16</v>
      </c>
      <c r="D50" s="60" t="s">
        <v>13</v>
      </c>
      <c r="E50" s="60" t="s">
        <v>370</v>
      </c>
      <c r="F50" s="60" t="s">
        <v>577</v>
      </c>
      <c r="G50" s="129">
        <v>0</v>
      </c>
      <c r="H50" s="129">
        <v>0</v>
      </c>
      <c r="I50" s="61"/>
      <c r="J50" s="61"/>
      <c r="K50" s="61"/>
      <c r="L50" s="61"/>
      <c r="M50" s="61"/>
      <c r="N50" s="61"/>
    </row>
    <row r="51" spans="1:14" ht="38.25" thickBot="1">
      <c r="A51" s="145" t="s">
        <v>211</v>
      </c>
      <c r="B51" s="60">
        <v>933</v>
      </c>
      <c r="C51" s="60" t="s">
        <v>16</v>
      </c>
      <c r="D51" s="60" t="s">
        <v>13</v>
      </c>
      <c r="E51" s="60" t="s">
        <v>216</v>
      </c>
      <c r="F51" s="60" t="s">
        <v>525</v>
      </c>
      <c r="G51" s="129">
        <v>0</v>
      </c>
      <c r="H51" s="246">
        <v>0</v>
      </c>
      <c r="I51" s="61"/>
      <c r="J51" s="61"/>
      <c r="K51" s="61"/>
      <c r="L51" s="61"/>
      <c r="M51" s="61"/>
      <c r="N51" s="61"/>
    </row>
    <row r="52" spans="1:14" ht="75.75" thickBot="1">
      <c r="A52" s="51" t="s">
        <v>371</v>
      </c>
      <c r="B52" s="60">
        <v>933</v>
      </c>
      <c r="C52" s="60" t="s">
        <v>16</v>
      </c>
      <c r="D52" s="60" t="s">
        <v>11</v>
      </c>
      <c r="E52" s="60" t="s">
        <v>658</v>
      </c>
      <c r="F52" s="60">
        <v>200</v>
      </c>
      <c r="G52" s="129">
        <v>0</v>
      </c>
      <c r="H52" s="129">
        <v>0</v>
      </c>
      <c r="I52" s="61"/>
      <c r="J52" s="61"/>
      <c r="K52" s="61"/>
      <c r="L52" s="61"/>
      <c r="M52" s="61"/>
      <c r="N52" s="61"/>
    </row>
    <row r="53" spans="1:14" ht="94.5" thickBot="1">
      <c r="A53" s="51" t="s">
        <v>372</v>
      </c>
      <c r="B53" s="60">
        <v>933</v>
      </c>
      <c r="C53" s="60" t="s">
        <v>16</v>
      </c>
      <c r="D53" s="60" t="s">
        <v>11</v>
      </c>
      <c r="E53" s="60" t="s">
        <v>373</v>
      </c>
      <c r="F53" s="60">
        <v>200</v>
      </c>
      <c r="G53" s="129">
        <v>152000</v>
      </c>
      <c r="H53" s="246">
        <v>145000</v>
      </c>
      <c r="I53" s="61"/>
      <c r="J53" s="61"/>
      <c r="K53" s="61"/>
      <c r="L53" s="61"/>
      <c r="M53" s="61"/>
      <c r="N53" s="61"/>
    </row>
    <row r="54" spans="1:14" ht="57" thickBot="1">
      <c r="A54" s="51" t="s">
        <v>374</v>
      </c>
      <c r="B54" s="60">
        <v>933</v>
      </c>
      <c r="C54" s="60" t="s">
        <v>16</v>
      </c>
      <c r="D54" s="60" t="s">
        <v>11</v>
      </c>
      <c r="E54" s="60" t="s">
        <v>375</v>
      </c>
      <c r="F54" s="60">
        <v>200</v>
      </c>
      <c r="G54" s="129">
        <v>0</v>
      </c>
      <c r="H54" s="129">
        <v>0</v>
      </c>
      <c r="I54" s="61"/>
      <c r="J54" s="61"/>
      <c r="K54" s="61"/>
      <c r="L54" s="61"/>
      <c r="M54" s="61"/>
      <c r="N54" s="61"/>
    </row>
    <row r="55" spans="1:14" ht="57" thickBot="1">
      <c r="A55" s="51" t="s">
        <v>376</v>
      </c>
      <c r="B55" s="60">
        <v>933</v>
      </c>
      <c r="C55" s="60" t="s">
        <v>16</v>
      </c>
      <c r="D55" s="60" t="s">
        <v>14</v>
      </c>
      <c r="E55" s="60" t="s">
        <v>659</v>
      </c>
      <c r="F55" s="60">
        <v>200</v>
      </c>
      <c r="G55" s="129">
        <v>1450000</v>
      </c>
      <c r="H55" s="246">
        <v>1450000</v>
      </c>
      <c r="I55" s="61"/>
      <c r="J55" s="61"/>
      <c r="K55" s="61"/>
      <c r="L55" s="61"/>
      <c r="M55" s="61"/>
      <c r="N55" s="61"/>
    </row>
    <row r="56" spans="1:14" ht="75.75" thickBot="1">
      <c r="A56" s="51" t="s">
        <v>377</v>
      </c>
      <c r="B56" s="60">
        <v>933</v>
      </c>
      <c r="C56" s="60" t="s">
        <v>16</v>
      </c>
      <c r="D56" s="60" t="s">
        <v>14</v>
      </c>
      <c r="E56" s="60" t="s">
        <v>378</v>
      </c>
      <c r="F56" s="60">
        <v>200</v>
      </c>
      <c r="G56" s="129">
        <v>170000</v>
      </c>
      <c r="H56" s="246">
        <v>216621</v>
      </c>
      <c r="I56" s="61"/>
      <c r="J56" s="61"/>
      <c r="K56" s="61"/>
      <c r="L56" s="61"/>
      <c r="M56" s="61"/>
      <c r="N56" s="61"/>
    </row>
    <row r="57" spans="1:14" ht="75.75" thickBot="1">
      <c r="A57" s="51" t="s">
        <v>379</v>
      </c>
      <c r="B57" s="60">
        <v>933</v>
      </c>
      <c r="C57" s="60" t="s">
        <v>16</v>
      </c>
      <c r="D57" s="60" t="s">
        <v>14</v>
      </c>
      <c r="E57" s="60" t="s">
        <v>380</v>
      </c>
      <c r="F57" s="60">
        <v>200</v>
      </c>
      <c r="G57" s="129">
        <v>70000</v>
      </c>
      <c r="H57" s="246">
        <v>70000</v>
      </c>
      <c r="I57" s="61"/>
      <c r="J57" s="61"/>
      <c r="K57" s="61"/>
      <c r="L57" s="61"/>
      <c r="M57" s="61"/>
      <c r="N57" s="61"/>
    </row>
    <row r="58" spans="1:14" ht="94.5" thickBot="1">
      <c r="A58" s="51" t="s">
        <v>381</v>
      </c>
      <c r="B58" s="60">
        <v>933</v>
      </c>
      <c r="C58" s="60" t="s">
        <v>16</v>
      </c>
      <c r="D58" s="60" t="s">
        <v>14</v>
      </c>
      <c r="E58" s="60" t="s">
        <v>382</v>
      </c>
      <c r="F58" s="60">
        <v>200</v>
      </c>
      <c r="G58" s="129">
        <v>300000</v>
      </c>
      <c r="H58" s="246">
        <v>270000</v>
      </c>
      <c r="I58" s="61"/>
      <c r="J58" s="61"/>
      <c r="K58" s="61"/>
      <c r="L58" s="61"/>
      <c r="M58" s="61"/>
      <c r="N58" s="61"/>
    </row>
    <row r="59" spans="1:14" ht="94.5" thickBot="1">
      <c r="A59" s="51" t="s">
        <v>125</v>
      </c>
      <c r="B59" s="60" t="s">
        <v>510</v>
      </c>
      <c r="C59" s="60" t="s">
        <v>526</v>
      </c>
      <c r="D59" s="60" t="s">
        <v>11</v>
      </c>
      <c r="E59" s="60" t="s">
        <v>515</v>
      </c>
      <c r="F59" s="60" t="s">
        <v>527</v>
      </c>
      <c r="G59" s="129">
        <v>72000</v>
      </c>
      <c r="H59" s="246">
        <v>72000</v>
      </c>
      <c r="I59" s="61"/>
      <c r="J59" s="61"/>
      <c r="K59" s="61"/>
      <c r="L59" s="61"/>
      <c r="M59" s="61"/>
      <c r="N59" s="61"/>
    </row>
    <row r="60" spans="1:14" ht="57" thickBot="1">
      <c r="A60" s="62" t="s">
        <v>415</v>
      </c>
      <c r="B60" s="59">
        <v>933</v>
      </c>
      <c r="C60" s="59" t="s">
        <v>17</v>
      </c>
      <c r="D60" s="59" t="s">
        <v>18</v>
      </c>
      <c r="E60" s="59" t="s">
        <v>660</v>
      </c>
      <c r="F60" s="59"/>
      <c r="G60" s="200">
        <f>SUM(G61:G73)</f>
        <v>3408472</v>
      </c>
      <c r="H60" s="248">
        <f>SUM(H61:H73)</f>
        <v>3367426</v>
      </c>
      <c r="I60" s="61"/>
      <c r="J60" s="61"/>
      <c r="K60" s="61"/>
      <c r="L60" s="61"/>
      <c r="M60" s="61"/>
      <c r="N60" s="61"/>
    </row>
    <row r="61" spans="1:14" ht="132" thickBot="1">
      <c r="A61" s="58" t="s">
        <v>383</v>
      </c>
      <c r="B61" s="60">
        <v>933</v>
      </c>
      <c r="C61" s="60" t="s">
        <v>17</v>
      </c>
      <c r="D61" s="60" t="s">
        <v>11</v>
      </c>
      <c r="E61" s="60" t="s">
        <v>384</v>
      </c>
      <c r="F61" s="60">
        <v>100</v>
      </c>
      <c r="G61" s="147">
        <v>1786335</v>
      </c>
      <c r="H61" s="247">
        <v>1786335</v>
      </c>
      <c r="I61" s="61"/>
      <c r="J61" s="61"/>
      <c r="K61" s="61"/>
      <c r="L61" s="61"/>
      <c r="M61" s="61"/>
      <c r="N61" s="61"/>
    </row>
    <row r="62" spans="1:14" ht="113.25" thickBot="1">
      <c r="A62" s="143" t="s">
        <v>664</v>
      </c>
      <c r="B62" s="60" t="s">
        <v>510</v>
      </c>
      <c r="C62" s="60" t="s">
        <v>17</v>
      </c>
      <c r="D62" s="60" t="s">
        <v>11</v>
      </c>
      <c r="E62" s="60" t="s">
        <v>692</v>
      </c>
      <c r="F62" s="60" t="s">
        <v>661</v>
      </c>
      <c r="G62" s="129">
        <v>0</v>
      </c>
      <c r="H62" s="129">
        <v>0</v>
      </c>
      <c r="I62" s="61"/>
      <c r="J62" s="61"/>
      <c r="K62" s="61"/>
      <c r="L62" s="61"/>
      <c r="M62" s="61"/>
      <c r="N62" s="61"/>
    </row>
    <row r="63" spans="1:14" ht="188.25" thickBot="1">
      <c r="A63" s="58" t="s">
        <v>385</v>
      </c>
      <c r="B63" s="60">
        <v>933</v>
      </c>
      <c r="C63" s="60" t="s">
        <v>17</v>
      </c>
      <c r="D63" s="60" t="s">
        <v>11</v>
      </c>
      <c r="E63" s="60" t="s">
        <v>662</v>
      </c>
      <c r="F63" s="60">
        <v>100</v>
      </c>
      <c r="G63" s="129">
        <v>0</v>
      </c>
      <c r="H63" s="129">
        <v>0</v>
      </c>
      <c r="I63" s="61"/>
      <c r="J63" s="61"/>
      <c r="K63" s="61"/>
      <c r="L63" s="61"/>
      <c r="M63" s="61"/>
      <c r="N63" s="61"/>
    </row>
    <row r="64" spans="1:14" ht="57" thickBot="1">
      <c r="A64" s="51" t="s">
        <v>206</v>
      </c>
      <c r="B64" s="60" t="s">
        <v>510</v>
      </c>
      <c r="C64" s="60" t="s">
        <v>17</v>
      </c>
      <c r="D64" s="60" t="s">
        <v>11</v>
      </c>
      <c r="E64" s="60" t="s">
        <v>219</v>
      </c>
      <c r="F64" s="60" t="s">
        <v>525</v>
      </c>
      <c r="G64" s="129">
        <v>0</v>
      </c>
      <c r="H64" s="129">
        <v>0</v>
      </c>
      <c r="I64" s="61"/>
      <c r="J64" s="61"/>
      <c r="K64" s="61"/>
      <c r="L64" s="61"/>
      <c r="M64" s="61"/>
      <c r="N64" s="61"/>
    </row>
    <row r="65" spans="1:14" ht="75.75" thickBot="1">
      <c r="A65" s="58" t="s">
        <v>386</v>
      </c>
      <c r="B65" s="60">
        <v>933</v>
      </c>
      <c r="C65" s="60" t="s">
        <v>17</v>
      </c>
      <c r="D65" s="60" t="s">
        <v>11</v>
      </c>
      <c r="E65" s="60" t="s">
        <v>384</v>
      </c>
      <c r="F65" s="60">
        <v>200</v>
      </c>
      <c r="G65" s="129">
        <v>657000</v>
      </c>
      <c r="H65" s="129">
        <v>720799</v>
      </c>
      <c r="I65" s="61"/>
      <c r="J65" s="61"/>
      <c r="K65" s="61"/>
      <c r="L65" s="61"/>
      <c r="M65" s="61"/>
      <c r="N65" s="61"/>
    </row>
    <row r="66" spans="1:14" ht="57" thickBot="1">
      <c r="A66" s="51" t="s">
        <v>95</v>
      </c>
      <c r="B66" s="60">
        <v>933</v>
      </c>
      <c r="C66" s="60" t="s">
        <v>17</v>
      </c>
      <c r="D66" s="60" t="s">
        <v>11</v>
      </c>
      <c r="E66" s="60" t="s">
        <v>384</v>
      </c>
      <c r="F66" s="60">
        <v>800</v>
      </c>
      <c r="G66" s="129">
        <v>170000</v>
      </c>
      <c r="H66" s="129">
        <v>156000</v>
      </c>
      <c r="I66" s="61"/>
      <c r="J66" s="61"/>
      <c r="K66" s="61"/>
      <c r="L66" s="61"/>
      <c r="M66" s="61"/>
      <c r="N66" s="61"/>
    </row>
    <row r="67" spans="1:14" ht="113.25" thickBot="1">
      <c r="A67" s="51" t="s">
        <v>387</v>
      </c>
      <c r="B67" s="60">
        <v>933</v>
      </c>
      <c r="C67" s="60" t="s">
        <v>17</v>
      </c>
      <c r="D67" s="60" t="s">
        <v>11</v>
      </c>
      <c r="E67" s="60" t="s">
        <v>388</v>
      </c>
      <c r="F67" s="60">
        <v>100</v>
      </c>
      <c r="G67" s="129">
        <v>558961</v>
      </c>
      <c r="H67" s="129">
        <v>558961</v>
      </c>
      <c r="I67" s="61"/>
      <c r="J67" s="61"/>
      <c r="K67" s="61"/>
      <c r="L67" s="61"/>
      <c r="M67" s="61"/>
      <c r="N67" s="61"/>
    </row>
    <row r="68" spans="1:14" ht="188.25" thickBot="1">
      <c r="A68" s="51" t="s">
        <v>663</v>
      </c>
      <c r="B68" s="60" t="s">
        <v>510</v>
      </c>
      <c r="C68" s="60" t="s">
        <v>17</v>
      </c>
      <c r="D68" s="60" t="s">
        <v>11</v>
      </c>
      <c r="E68" s="60" t="s">
        <v>693</v>
      </c>
      <c r="F68" s="60" t="s">
        <v>661</v>
      </c>
      <c r="G68" s="129">
        <v>0</v>
      </c>
      <c r="H68" s="129">
        <v>0</v>
      </c>
      <c r="I68" s="61"/>
      <c r="J68" s="61"/>
      <c r="K68" s="61"/>
      <c r="L68" s="61"/>
      <c r="M68" s="61"/>
      <c r="N68" s="61"/>
    </row>
    <row r="69" spans="1:14" ht="188.25" thickBot="1">
      <c r="A69" s="51" t="s">
        <v>389</v>
      </c>
      <c r="B69" s="60">
        <v>933</v>
      </c>
      <c r="C69" s="60" t="s">
        <v>17</v>
      </c>
      <c r="D69" s="60" t="s">
        <v>11</v>
      </c>
      <c r="E69" s="60" t="s">
        <v>390</v>
      </c>
      <c r="F69" s="60">
        <v>100</v>
      </c>
      <c r="G69" s="129">
        <v>0</v>
      </c>
      <c r="H69" s="129">
        <v>0</v>
      </c>
      <c r="I69" s="61"/>
      <c r="J69" s="61"/>
      <c r="K69" s="61"/>
      <c r="L69" s="61"/>
      <c r="M69" s="61"/>
      <c r="N69" s="61"/>
    </row>
    <row r="70" spans="1:14" ht="57" thickBot="1">
      <c r="A70" s="51" t="s">
        <v>391</v>
      </c>
      <c r="B70" s="60">
        <v>933</v>
      </c>
      <c r="C70" s="60" t="s">
        <v>17</v>
      </c>
      <c r="D70" s="60" t="s">
        <v>11</v>
      </c>
      <c r="E70" s="60" t="s">
        <v>388</v>
      </c>
      <c r="F70" s="60">
        <v>200</v>
      </c>
      <c r="G70" s="129">
        <v>38000</v>
      </c>
      <c r="H70" s="246">
        <v>40000</v>
      </c>
      <c r="I70" s="61"/>
      <c r="J70" s="61"/>
      <c r="K70" s="61"/>
      <c r="L70" s="61"/>
      <c r="M70" s="61"/>
      <c r="N70" s="61"/>
    </row>
    <row r="71" spans="1:14" ht="57" thickBot="1">
      <c r="A71" s="51" t="s">
        <v>392</v>
      </c>
      <c r="B71" s="60">
        <v>933</v>
      </c>
      <c r="C71" s="60" t="s">
        <v>17</v>
      </c>
      <c r="D71" s="60" t="s">
        <v>11</v>
      </c>
      <c r="E71" s="60" t="s">
        <v>393</v>
      </c>
      <c r="F71" s="60">
        <v>200</v>
      </c>
      <c r="G71" s="129">
        <v>1376</v>
      </c>
      <c r="H71" s="129">
        <v>1376</v>
      </c>
      <c r="I71" s="61"/>
      <c r="J71" s="61"/>
      <c r="K71" s="61"/>
      <c r="L71" s="61"/>
      <c r="M71" s="61"/>
      <c r="N71" s="61"/>
    </row>
    <row r="72" spans="1:14" ht="113.25" thickBot="1">
      <c r="A72" s="58" t="s">
        <v>394</v>
      </c>
      <c r="B72" s="60">
        <v>933</v>
      </c>
      <c r="C72" s="60" t="s">
        <v>17</v>
      </c>
      <c r="D72" s="60" t="s">
        <v>11</v>
      </c>
      <c r="E72" s="60" t="s">
        <v>665</v>
      </c>
      <c r="F72" s="60">
        <v>200</v>
      </c>
      <c r="G72" s="129">
        <v>156800</v>
      </c>
      <c r="H72" s="246">
        <v>63955</v>
      </c>
      <c r="I72" s="61"/>
      <c r="J72" s="61"/>
      <c r="K72" s="61"/>
      <c r="L72" s="61"/>
      <c r="M72" s="61"/>
      <c r="N72" s="61"/>
    </row>
    <row r="73" spans="1:14" ht="38.25" thickBot="1">
      <c r="A73" s="51" t="s">
        <v>199</v>
      </c>
      <c r="B73" s="60" t="s">
        <v>510</v>
      </c>
      <c r="C73" s="60" t="s">
        <v>17</v>
      </c>
      <c r="D73" s="60" t="s">
        <v>11</v>
      </c>
      <c r="E73" s="60" t="s">
        <v>217</v>
      </c>
      <c r="F73" s="60" t="s">
        <v>525</v>
      </c>
      <c r="G73" s="129">
        <v>40000</v>
      </c>
      <c r="H73" s="250">
        <v>40000</v>
      </c>
      <c r="I73" s="61"/>
      <c r="J73" s="61"/>
      <c r="K73" s="61"/>
      <c r="L73" s="61"/>
      <c r="M73" s="61"/>
      <c r="N73" s="61"/>
    </row>
    <row r="74" spans="1:14" ht="19.5" thickBot="1">
      <c r="A74" s="62" t="s">
        <v>465</v>
      </c>
      <c r="B74" s="59"/>
      <c r="C74" s="59"/>
      <c r="D74" s="59"/>
      <c r="E74" s="59"/>
      <c r="F74" s="59"/>
      <c r="G74" s="130">
        <f>G10+G60</f>
        <v>16180920.710000001</v>
      </c>
      <c r="H74" s="249">
        <f>H60+H10</f>
        <v>13956215.67</v>
      </c>
      <c r="I74" s="61"/>
      <c r="J74" s="61"/>
      <c r="K74" s="61"/>
      <c r="L74" s="61"/>
      <c r="M74" s="61"/>
      <c r="N74" s="61"/>
    </row>
    <row r="75" spans="1:14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</row>
    <row r="76" spans="1:14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</row>
    <row r="77" spans="1:14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</row>
    <row r="78" spans="1:14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</row>
    <row r="79" spans="1:14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</row>
    <row r="80" spans="1:14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</row>
    <row r="81" spans="1:14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</row>
    <row r="82" spans="1:14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</row>
    <row r="83" spans="1:14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</row>
    <row r="84" spans="1:14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</row>
    <row r="85" spans="1:14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</row>
    <row r="86" spans="1:14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</row>
    <row r="87" spans="1:14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</row>
    <row r="88" spans="1:14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</row>
    <row r="89" spans="1:14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</row>
    <row r="90" spans="1:14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</row>
    <row r="91" spans="1:14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</row>
    <row r="92" spans="1:14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</row>
    <row r="93" spans="1:14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</row>
    <row r="94" spans="1:14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</row>
    <row r="95" spans="1:14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</row>
    <row r="96" spans="1:14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</row>
    <row r="97" spans="1:14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</row>
    <row r="98" spans="1:14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</row>
    <row r="99" spans="1:14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</row>
    <row r="100" spans="1:14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</row>
    <row r="101" spans="1:14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</row>
    <row r="102" spans="1:14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</row>
    <row r="103" spans="1:14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</row>
    <row r="104" spans="1:14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</row>
    <row r="105" spans="1:14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</row>
    <row r="106" spans="1:14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</row>
    <row r="107" spans="1:14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</row>
    <row r="108" spans="1:14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</row>
    <row r="109" spans="1:14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</row>
    <row r="110" spans="1:14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</row>
    <row r="111" spans="1:14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</row>
    <row r="112" spans="1:14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</row>
    <row r="113" spans="1:14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</row>
    <row r="114" spans="1:14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</row>
    <row r="115" spans="1:14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</row>
    <row r="116" spans="1:14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</row>
    <row r="117" spans="1:14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</row>
    <row r="118" spans="1:14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</row>
    <row r="119" spans="1:14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</row>
    <row r="120" spans="1:14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</row>
    <row r="121" spans="1:14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</row>
    <row r="122" spans="1:14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</row>
    <row r="123" spans="1:14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</row>
    <row r="124" spans="1:14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</row>
    <row r="125" spans="1:14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</row>
    <row r="126" spans="1:14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</row>
    <row r="127" spans="1:14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</row>
    <row r="128" spans="1:14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</row>
    <row r="129" spans="1:14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</row>
    <row r="130" spans="1:14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</row>
    <row r="131" spans="1:14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</row>
    <row r="132" spans="1:14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</row>
    <row r="133" spans="1:14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</row>
    <row r="134" spans="1:14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</row>
    <row r="135" spans="1:14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</row>
    <row r="136" spans="1:14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</row>
    <row r="137" spans="1:14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</row>
    <row r="138" spans="1:14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</row>
    <row r="139" spans="1:14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</row>
    <row r="140" spans="1:14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</row>
    <row r="141" spans="1:14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</row>
    <row r="142" spans="1:14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</row>
    <row r="143" spans="1:14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</row>
    <row r="144" spans="1:14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</row>
    <row r="145" spans="1:14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</row>
    <row r="146" spans="1:14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</row>
    <row r="147" spans="1:14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</row>
    <row r="148" spans="1:14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</row>
    <row r="149" spans="1:14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</row>
    <row r="150" spans="1:14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</row>
    <row r="151" spans="1:14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</row>
    <row r="152" spans="1:14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</row>
    <row r="153" spans="1:14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</row>
    <row r="154" spans="1:14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</row>
    <row r="155" spans="1:14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</row>
    <row r="156" spans="1:14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</row>
    <row r="157" spans="1:14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</row>
    <row r="158" spans="1:14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</row>
    <row r="159" spans="1:14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</row>
    <row r="160" spans="1:14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</row>
    <row r="161" spans="1:14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</row>
    <row r="162" spans="1:14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</row>
    <row r="163" spans="1:14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</row>
    <row r="164" spans="1:14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</row>
    <row r="165" spans="1:14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</row>
    <row r="166" spans="1:14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</row>
    <row r="167" spans="1:14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</row>
    <row r="168" spans="1:14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</row>
    <row r="169" spans="1:14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</row>
    <row r="170" spans="1:14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</row>
    <row r="171" spans="1:14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</row>
    <row r="172" spans="1:14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</row>
    <row r="173" spans="1:14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</row>
    <row r="174" spans="1:14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</row>
    <row r="175" spans="1:14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</row>
    <row r="176" spans="1:14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</row>
    <row r="177" spans="1:14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</row>
    <row r="178" spans="1:14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</row>
    <row r="179" spans="1:14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</row>
    <row r="180" spans="1:14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</row>
    <row r="181" spans="1:14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</row>
    <row r="182" spans="1:14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</row>
    <row r="183" spans="1:14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</row>
    <row r="184" spans="1:14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</row>
    <row r="185" spans="1:14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</row>
    <row r="186" spans="1:14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</row>
    <row r="187" spans="1:14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</row>
    <row r="188" spans="1:14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</row>
    <row r="189" spans="1:14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</row>
    <row r="190" spans="1:14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</row>
    <row r="191" spans="1:14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</row>
    <row r="192" spans="1:14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</row>
    <row r="193" spans="1:14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</row>
    <row r="194" spans="1:14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</row>
    <row r="195" spans="1:14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</row>
    <row r="196" spans="1:14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</row>
    <row r="197" spans="1:14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</row>
    <row r="198" spans="1:14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</row>
    <row r="199" spans="1:14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</row>
    <row r="200" spans="1:14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</row>
    <row r="201" spans="1:14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</row>
    <row r="202" spans="1:14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</row>
    <row r="203" spans="1:14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</row>
    <row r="204" spans="1:14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</row>
    <row r="205" spans="1:14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</row>
    <row r="206" spans="1:14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</row>
    <row r="207" spans="1:14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</row>
    <row r="208" spans="1:14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</row>
    <row r="209" spans="1:14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</row>
    <row r="210" spans="1:14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</row>
    <row r="211" spans="1:14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</row>
    <row r="212" spans="1:14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</row>
    <row r="213" spans="1:14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</row>
    <row r="214" spans="1:14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</row>
    <row r="215" spans="1:14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</row>
    <row r="216" spans="1:14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</row>
    <row r="217" spans="1:14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</row>
    <row r="218" spans="1:14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</row>
    <row r="219" spans="1:14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</row>
    <row r="220" spans="1:14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</row>
    <row r="221" spans="1:14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</row>
    <row r="222" spans="1:14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</row>
    <row r="223" spans="1:14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</row>
    <row r="224" spans="1:14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</row>
    <row r="225" spans="1:14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</row>
    <row r="226" spans="1:14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</row>
    <row r="227" spans="1:14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</row>
    <row r="228" spans="1:14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</row>
    <row r="229" spans="1:14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</row>
    <row r="230" spans="1:14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</row>
    <row r="231" spans="1:14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</row>
    <row r="232" spans="1:14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</row>
    <row r="233" spans="1:14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</row>
    <row r="234" spans="1:14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</row>
    <row r="235" spans="1:14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</row>
    <row r="236" spans="1:14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</row>
    <row r="237" spans="1:14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</row>
    <row r="238" spans="1:14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</row>
    <row r="239" spans="1:14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</row>
    <row r="240" spans="1:14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</row>
    <row r="241" spans="1:14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</row>
    <row r="242" spans="1:14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</row>
    <row r="243" spans="1:14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</row>
    <row r="244" spans="1:14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</row>
    <row r="245" spans="1:14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</row>
    <row r="246" spans="1:14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</row>
    <row r="247" spans="1:14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</row>
    <row r="248" spans="1:14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</row>
    <row r="249" spans="1:14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</row>
    <row r="250" spans="1:14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</row>
    <row r="251" spans="1:14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</row>
    <row r="252" spans="1:14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</row>
    <row r="253" spans="1:14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</row>
    <row r="254" spans="1:14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</row>
    <row r="255" spans="1:14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</row>
    <row r="256" spans="1:14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</row>
    <row r="257" spans="1:14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</row>
    <row r="258" spans="1:14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</row>
    <row r="259" spans="1:14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</row>
    <row r="260" spans="1:14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</row>
    <row r="261" spans="1:14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</row>
    <row r="262" spans="1:14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</row>
    <row r="263" spans="1:14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</row>
    <row r="264" spans="1:14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</row>
    <row r="265" spans="1:14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</row>
    <row r="266" spans="1:14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</row>
    <row r="267" spans="1:14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</row>
    <row r="268" spans="1:14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</row>
    <row r="269" spans="1:14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</row>
    <row r="270" spans="1:14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</row>
    <row r="271" spans="1:14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</row>
    <row r="272" spans="1:14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</row>
    <row r="273" spans="1:14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</row>
    <row r="274" spans="1:14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</row>
    <row r="275" spans="1:14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</row>
    <row r="276" spans="1:14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</row>
    <row r="277" spans="1:14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</row>
    <row r="278" spans="1:14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</row>
    <row r="279" spans="1:14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</row>
    <row r="280" spans="1:14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</row>
    <row r="281" spans="1:14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</row>
    <row r="282" spans="1:14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</row>
    <row r="283" spans="1:14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</row>
    <row r="284" spans="1:14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</row>
    <row r="285" spans="1:14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</row>
    <row r="286" spans="1:14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</row>
    <row r="287" spans="1:14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</row>
    <row r="288" spans="1:14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</row>
    <row r="289" spans="1:14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</row>
    <row r="290" spans="1:14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</row>
    <row r="291" spans="1:14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1:14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1:14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</row>
    <row r="294" spans="1:14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</row>
    <row r="295" spans="1:14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</row>
    <row r="296" spans="1:14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</row>
    <row r="297" spans="1:14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</row>
    <row r="298" spans="1:14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</row>
    <row r="299" spans="1:14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</row>
    <row r="300" spans="1:14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</row>
    <row r="301" spans="1:14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</row>
    <row r="302" spans="1:14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</row>
    <row r="303" spans="1:14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</row>
    <row r="304" spans="1:14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</row>
    <row r="305" spans="1:14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</row>
    <row r="306" spans="1:14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</row>
    <row r="307" spans="1:14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</row>
    <row r="308" spans="1:14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</row>
    <row r="309" spans="1:14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</row>
    <row r="310" spans="1:14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</row>
    <row r="311" spans="1:14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</row>
    <row r="312" spans="1:14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</row>
    <row r="313" spans="1:14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</row>
    <row r="314" spans="1:14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</row>
    <row r="315" spans="1:14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</row>
    <row r="316" spans="1:14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</row>
    <row r="317" spans="1:14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</row>
    <row r="318" spans="1:14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</row>
    <row r="319" spans="1:14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</row>
    <row r="320" spans="1:14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</row>
    <row r="321" spans="1:14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</row>
    <row r="322" spans="1:14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</row>
    <row r="323" spans="1:14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</row>
    <row r="324" spans="1:14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</row>
    <row r="325" spans="1:14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</row>
    <row r="326" spans="1:14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</row>
    <row r="327" spans="1:14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</row>
    <row r="328" spans="1:14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</row>
    <row r="329" spans="1:14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</row>
    <row r="330" spans="1:14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</row>
    <row r="331" spans="1:14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</row>
    <row r="332" spans="1:14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</row>
    <row r="333" spans="1:14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</row>
    <row r="334" spans="1:14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</row>
    <row r="335" spans="1:14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</row>
    <row r="336" spans="1:14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</row>
    <row r="337" spans="1:14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</row>
    <row r="338" spans="1:14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</row>
    <row r="339" spans="1:14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</row>
    <row r="340" spans="1:14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</row>
    <row r="341" spans="1:14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</row>
    <row r="342" spans="1:14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</row>
    <row r="343" spans="1:14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</row>
    <row r="344" spans="1:14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</row>
    <row r="345" spans="1:14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</row>
    <row r="346" spans="1:14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</row>
    <row r="347" spans="1:14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</row>
    <row r="348" spans="1:14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</row>
    <row r="349" spans="1:14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</row>
    <row r="350" spans="1:14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</row>
    <row r="351" spans="1:14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</row>
    <row r="352" spans="1:14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</row>
    <row r="353" spans="1:14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</row>
    <row r="354" spans="1:14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</row>
    <row r="355" spans="1:14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</row>
    <row r="356" spans="1:14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</row>
    <row r="357" spans="1:14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</row>
    <row r="358" spans="1:14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</row>
    <row r="359" spans="1:14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</row>
    <row r="360" spans="1:14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</row>
    <row r="361" spans="1:14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</row>
    <row r="362" spans="1:14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</row>
    <row r="363" spans="1:14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</row>
    <row r="364" spans="1:14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</row>
    <row r="365" spans="1:14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</row>
    <row r="366" spans="1:14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</row>
    <row r="367" spans="1:14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</row>
    <row r="368" spans="1:14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</row>
    <row r="369" spans="1:14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</row>
    <row r="370" spans="1:14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</row>
    <row r="371" spans="1:14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</row>
    <row r="372" spans="1:14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</row>
    <row r="373" spans="1:14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</row>
    <row r="374" spans="1:14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</row>
    <row r="375" spans="1:14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</row>
    <row r="376" spans="1:14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</row>
    <row r="377" spans="1:14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</row>
    <row r="378" spans="1:14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</row>
    <row r="379" spans="1:14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</row>
    <row r="380" spans="1:14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</row>
    <row r="381" spans="1:14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</row>
    <row r="382" spans="1:14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</row>
    <row r="383" spans="1:14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</row>
    <row r="384" spans="1:14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</row>
    <row r="385" spans="1:14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</row>
    <row r="386" spans="1:14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</row>
    <row r="387" spans="1:14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</row>
    <row r="388" spans="1:14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</row>
    <row r="389" spans="1:14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</row>
    <row r="390" spans="1:14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</row>
    <row r="391" spans="1:14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</row>
    <row r="392" spans="1:14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</row>
    <row r="393" spans="1:14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</row>
    <row r="394" spans="1:14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</row>
    <row r="395" spans="1:14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</row>
    <row r="396" spans="1:14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</row>
    <row r="397" spans="1:14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</row>
    <row r="398" spans="1:14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</row>
    <row r="399" spans="1:14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</row>
    <row r="400" spans="1:14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</row>
    <row r="401" spans="1:14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</row>
    <row r="402" spans="1:14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</row>
    <row r="403" spans="1:14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</row>
    <row r="404" spans="1:14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</row>
    <row r="405" spans="1:14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</row>
    <row r="406" spans="1:14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</row>
    <row r="407" spans="1:14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</row>
    <row r="408" spans="1:14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</row>
    <row r="409" spans="1:14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</row>
    <row r="410" spans="1:14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</row>
    <row r="411" spans="1:14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</row>
    <row r="412" spans="1:14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</row>
    <row r="413" spans="1:14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</row>
    <row r="414" spans="1:14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</row>
    <row r="415" spans="1:14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</row>
    <row r="416" spans="1:14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</row>
    <row r="417" spans="1:14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</row>
    <row r="418" spans="1:14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</row>
    <row r="419" spans="1:14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</row>
    <row r="420" spans="1:14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</row>
    <row r="421" spans="1:14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</row>
    <row r="422" spans="1:14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</row>
    <row r="423" spans="1:14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</row>
    <row r="424" spans="1:14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</row>
    <row r="425" spans="1:14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</row>
    <row r="426" spans="1:14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</row>
    <row r="427" spans="1:14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</row>
    <row r="428" spans="1:14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</row>
    <row r="429" spans="1:14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</row>
    <row r="430" spans="1:14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</row>
    <row r="431" spans="1:14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</row>
    <row r="432" spans="1:14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</row>
    <row r="433" spans="1:14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</row>
    <row r="434" spans="1:14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</row>
    <row r="435" spans="1:14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</row>
    <row r="436" spans="1:14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</row>
    <row r="437" spans="1:14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</row>
    <row r="438" spans="1:14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</row>
    <row r="439" spans="1:14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</row>
    <row r="440" spans="1:14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</row>
    <row r="441" spans="1:14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</row>
    <row r="442" spans="1:14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</row>
    <row r="443" spans="1:14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</row>
    <row r="444" spans="1:14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</row>
    <row r="445" spans="1:14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</row>
    <row r="446" spans="1:14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</row>
    <row r="447" spans="1:14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</row>
    <row r="448" spans="1:14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</row>
    <row r="449" spans="1:14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</row>
    <row r="450" spans="1:14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</row>
    <row r="451" spans="1:14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</row>
    <row r="452" spans="1:14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</row>
    <row r="453" spans="1:14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</row>
    <row r="454" spans="1:14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</row>
    <row r="455" spans="1:14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</row>
    <row r="456" spans="1:14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</row>
    <row r="457" spans="1:14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</row>
    <row r="458" spans="1:14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</row>
    <row r="459" spans="1:14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</row>
    <row r="460" spans="1:14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</row>
    <row r="461" spans="1:14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</row>
    <row r="462" spans="1:14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</row>
    <row r="463" spans="1:14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</row>
    <row r="464" spans="1:14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</row>
    <row r="465" spans="1:14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</row>
    <row r="466" spans="1:14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</row>
    <row r="467" spans="1:14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</row>
    <row r="468" spans="1:14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</row>
    <row r="469" spans="1:14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</row>
    <row r="470" spans="1:14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</row>
    <row r="471" spans="1:14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</row>
    <row r="472" spans="1:14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</row>
    <row r="473" spans="1:14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</row>
    <row r="474" spans="1:14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</row>
    <row r="475" spans="1:14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</row>
    <row r="476" spans="1:14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</row>
    <row r="477" spans="1:14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</row>
    <row r="478" spans="1:14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</row>
    <row r="479" spans="1:14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</row>
    <row r="480" spans="1:14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</row>
    <row r="481" spans="1:14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</row>
    <row r="482" spans="1:14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</row>
    <row r="483" spans="1:14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</row>
    <row r="484" spans="1:14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</row>
    <row r="485" spans="1:14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</row>
    <row r="486" spans="1:14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</row>
    <row r="487" spans="1:14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</row>
    <row r="488" spans="1:14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</row>
    <row r="489" spans="1:14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</row>
    <row r="490" spans="1:14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</row>
    <row r="491" spans="1:14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</row>
    <row r="492" spans="1:14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</row>
    <row r="493" spans="1:14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</row>
    <row r="494" spans="1:14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</row>
    <row r="495" spans="1:14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</row>
    <row r="496" spans="1:14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</row>
    <row r="497" spans="1:14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</row>
    <row r="498" spans="1:14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</row>
    <row r="499" spans="1:14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</row>
    <row r="500" spans="1:14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</row>
    <row r="501" spans="1:14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</row>
    <row r="502" spans="1:14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</row>
    <row r="503" spans="1:14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</row>
    <row r="504" spans="1:14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</row>
    <row r="505" spans="1:14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</row>
    <row r="506" spans="1:14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</row>
    <row r="507" spans="1:14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</row>
    <row r="508" spans="1:14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</row>
    <row r="509" spans="1:14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</row>
    <row r="510" spans="1:14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</row>
    <row r="511" spans="1:14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</row>
    <row r="512" spans="1:14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</row>
    <row r="513" spans="1:14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</row>
    <row r="514" spans="1:14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</row>
    <row r="515" spans="1:14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</row>
    <row r="516" spans="1:14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</row>
    <row r="517" spans="1:14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</row>
    <row r="518" spans="1:14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</row>
    <row r="519" spans="1:14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</row>
    <row r="520" spans="1:14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</row>
    <row r="521" spans="1:14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</row>
    <row r="522" spans="1:14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</row>
    <row r="523" spans="1:14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</row>
    <row r="524" spans="1:14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</row>
    <row r="525" spans="1:14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</row>
    <row r="526" spans="1:14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</row>
    <row r="527" spans="1:14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</row>
    <row r="528" spans="1:14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</row>
    <row r="529" spans="1:14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</row>
    <row r="530" spans="1:14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</row>
    <row r="531" spans="1:14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</row>
    <row r="532" spans="1:14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</row>
    <row r="533" spans="1:14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</row>
    <row r="534" spans="1:14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</row>
    <row r="535" spans="1:14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</row>
    <row r="536" spans="1:14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</row>
    <row r="537" spans="1:14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</row>
    <row r="538" spans="1:14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</row>
    <row r="539" spans="1:14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</row>
    <row r="540" spans="1:14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</row>
    <row r="541" spans="1:14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</row>
    <row r="542" spans="1:14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</row>
    <row r="543" spans="1:14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</row>
    <row r="544" spans="1:14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</row>
    <row r="545" spans="1:14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</row>
    <row r="546" spans="1:14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</row>
    <row r="547" spans="1:14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</row>
    <row r="548" spans="1:14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</row>
    <row r="549" spans="1:14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</row>
    <row r="550" spans="1:14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</row>
    <row r="551" spans="1:14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</row>
    <row r="552" spans="1:14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</row>
    <row r="553" spans="1:14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</row>
    <row r="554" spans="1:14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</row>
    <row r="555" spans="1:14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</row>
    <row r="556" spans="1:14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</row>
    <row r="557" spans="1:14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</row>
    <row r="558" spans="1:14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</row>
    <row r="559" spans="1:14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</row>
    <row r="560" spans="1:14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</row>
    <row r="561" spans="1:14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</row>
    <row r="562" spans="1:14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</row>
    <row r="563" spans="1:14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</row>
    <row r="564" spans="1:14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</row>
    <row r="565" spans="1:14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</row>
    <row r="566" spans="1:14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</row>
    <row r="567" spans="1:14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</row>
    <row r="568" spans="1:14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</row>
    <row r="569" spans="1:14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</row>
    <row r="570" spans="1:14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</row>
    <row r="571" spans="1:14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</row>
    <row r="572" spans="1:14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</row>
    <row r="573" spans="1:14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</row>
    <row r="574" spans="1:14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</row>
    <row r="575" spans="1:14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</row>
    <row r="576" spans="1:14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</row>
    <row r="577" spans="1:14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</row>
    <row r="578" spans="1:14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</row>
    <row r="579" spans="1:14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</row>
    <row r="580" spans="1:14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</row>
    <row r="581" spans="1:14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</row>
    <row r="582" spans="1:14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</row>
    <row r="583" spans="1:14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</row>
    <row r="584" spans="1:14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</row>
    <row r="585" spans="1:14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</row>
    <row r="586" spans="1:14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</row>
    <row r="587" spans="1:14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</row>
    <row r="588" spans="1:14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</row>
    <row r="589" spans="1:14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</row>
    <row r="590" spans="1:14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</row>
    <row r="591" spans="1:14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</row>
    <row r="592" spans="1:14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</row>
    <row r="593" spans="1:14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</row>
    <row r="594" spans="1:14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</row>
    <row r="595" spans="1:14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</row>
    <row r="596" spans="1:14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</row>
    <row r="597" spans="1:14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</row>
    <row r="598" spans="1:14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</row>
    <row r="599" spans="1:14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</row>
    <row r="600" spans="1:14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</row>
    <row r="601" spans="1:14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</row>
    <row r="602" spans="1:14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</row>
    <row r="603" spans="1:14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</row>
    <row r="604" spans="1:14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</row>
    <row r="605" spans="1:14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</row>
    <row r="606" spans="1:14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</row>
    <row r="607" spans="1:14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</row>
    <row r="608" spans="1:14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</row>
    <row r="609" spans="1:14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</row>
    <row r="610" spans="1:14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</row>
    <row r="611" spans="1:14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</row>
    <row r="612" spans="1:14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</row>
    <row r="613" spans="1:14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</row>
    <row r="614" spans="1:14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</row>
    <row r="615" spans="1:14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</row>
    <row r="616" spans="1:14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</row>
    <row r="617" spans="1:14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</row>
    <row r="618" spans="1:14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</row>
    <row r="619" spans="1:14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</row>
    <row r="620" spans="1:14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</row>
    <row r="621" spans="1:14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</row>
    <row r="622" spans="1:14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</row>
    <row r="623" spans="1:14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</row>
    <row r="624" spans="1:14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</row>
    <row r="625" spans="1:14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</row>
    <row r="626" spans="1:14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</row>
    <row r="627" spans="1:14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</row>
    <row r="628" spans="1:14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</row>
    <row r="629" spans="1:14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</row>
    <row r="630" spans="1:14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</row>
    <row r="631" spans="1:14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</row>
    <row r="632" spans="1:14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</row>
    <row r="633" spans="1:14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</row>
    <row r="634" spans="1:14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</row>
    <row r="635" spans="1:14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</row>
    <row r="636" spans="1:14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</row>
    <row r="637" spans="1:14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</row>
    <row r="638" spans="1:14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</row>
    <row r="639" spans="1:14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</row>
    <row r="640" spans="1:14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</row>
    <row r="641" spans="1:14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</row>
    <row r="642" spans="1:14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</row>
    <row r="643" spans="1:14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</row>
    <row r="644" spans="1:14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</row>
    <row r="645" spans="1:14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</row>
    <row r="646" spans="1:14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</row>
    <row r="647" spans="1:14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</row>
    <row r="648" spans="1:14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</row>
    <row r="649" spans="1:14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</row>
    <row r="650" spans="1:14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</row>
    <row r="651" spans="1:14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</row>
    <row r="652" spans="1:14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</row>
    <row r="653" spans="1:14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</row>
    <row r="654" spans="1:14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</row>
    <row r="655" spans="1:14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</row>
    <row r="656" spans="1:14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</row>
    <row r="657" spans="1:14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</row>
    <row r="658" spans="1:14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</row>
    <row r="659" spans="1:14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</row>
    <row r="660" spans="1:14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</row>
    <row r="661" spans="1:14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</row>
    <row r="662" spans="1:14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</row>
    <row r="663" spans="1:14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</row>
    <row r="664" spans="1:14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</row>
    <row r="665" spans="1:14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</row>
    <row r="666" spans="1:14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</row>
    <row r="667" spans="1:14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</row>
    <row r="668" spans="1:14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</row>
    <row r="669" spans="1:14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</row>
    <row r="670" spans="1:14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</row>
    <row r="671" spans="1:14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</row>
    <row r="672" spans="1:14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</row>
    <row r="673" spans="1:14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</row>
    <row r="674" spans="1:14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</row>
    <row r="675" spans="1:14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</row>
    <row r="676" spans="1:14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</row>
    <row r="677" spans="1:14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</row>
    <row r="678" spans="1:14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</row>
    <row r="679" spans="1:14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</row>
    <row r="680" spans="1:14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</row>
    <row r="681" spans="1:14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</row>
    <row r="682" spans="1:14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</row>
    <row r="683" spans="1:14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</row>
    <row r="684" spans="1:14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</row>
    <row r="685" spans="1:14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</row>
    <row r="686" spans="1:14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</row>
    <row r="687" spans="1:14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</row>
    <row r="688" spans="1:14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</row>
    <row r="689" spans="1:14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</row>
    <row r="690" spans="1:14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</row>
  </sheetData>
  <mergeCells count="16">
    <mergeCell ref="B18:B19"/>
    <mergeCell ref="F4:G4"/>
    <mergeCell ref="G14:G15"/>
    <mergeCell ref="A6:G6"/>
    <mergeCell ref="B14:B15"/>
    <mergeCell ref="C14:C15"/>
    <mergeCell ref="D14:D15"/>
    <mergeCell ref="E14:E15"/>
    <mergeCell ref="F14:F15"/>
    <mergeCell ref="H14:H15"/>
    <mergeCell ref="H18:H19"/>
    <mergeCell ref="C18:C19"/>
    <mergeCell ref="D18:D19"/>
    <mergeCell ref="E18:E19"/>
    <mergeCell ref="F18:F19"/>
    <mergeCell ref="G18:G19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5"/>
  <sheetViews>
    <sheetView topLeftCell="A7" workbookViewId="0">
      <selection activeCell="K15" sqref="K15:L15"/>
    </sheetView>
  </sheetViews>
  <sheetFormatPr defaultRowHeight="15.75"/>
  <cols>
    <col min="1" max="1" width="10.5" customWidth="1"/>
    <col min="6" max="6" width="7.875" customWidth="1"/>
    <col min="7" max="7" width="7.125" customWidth="1"/>
    <col min="11" max="11" width="8.25" customWidth="1"/>
    <col min="12" max="12" width="10.625" customWidth="1"/>
    <col min="13" max="13" width="7.25" customWidth="1"/>
  </cols>
  <sheetData>
    <row r="1" spans="1:14" ht="15.75" customHeight="1">
      <c r="E1" s="205"/>
      <c r="F1" s="205"/>
      <c r="G1" s="205"/>
      <c r="H1" s="205"/>
      <c r="I1" s="205"/>
      <c r="L1" s="332" t="s">
        <v>720</v>
      </c>
      <c r="M1" s="333"/>
      <c r="N1" s="333"/>
    </row>
    <row r="2" spans="1:14">
      <c r="E2" s="205"/>
      <c r="F2" s="205"/>
      <c r="G2" s="205"/>
      <c r="H2" s="205"/>
      <c r="I2" s="205"/>
      <c r="L2" s="333"/>
      <c r="M2" s="333"/>
      <c r="N2" s="333"/>
    </row>
    <row r="3" spans="1:14">
      <c r="E3" s="205"/>
      <c r="F3" s="205"/>
      <c r="G3" s="205"/>
      <c r="H3" s="205"/>
      <c r="I3" s="205"/>
      <c r="L3" s="333"/>
      <c r="M3" s="333"/>
      <c r="N3" s="333"/>
    </row>
    <row r="4" spans="1:14">
      <c r="L4" s="333"/>
      <c r="M4" s="333"/>
      <c r="N4" s="333"/>
    </row>
    <row r="5" spans="1:14">
      <c r="L5" s="333"/>
      <c r="M5" s="333"/>
      <c r="N5" s="333"/>
    </row>
    <row r="6" spans="1:14" ht="15.75" customHeight="1">
      <c r="A6" s="334" t="s">
        <v>342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</row>
    <row r="7" spans="1:14" ht="15.75" customHeight="1">
      <c r="A7" s="334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</row>
    <row r="8" spans="1:14" ht="15.75" customHeight="1">
      <c r="A8" s="334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</row>
    <row r="9" spans="1:14" ht="15.75" customHeight="1" thickBot="1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</row>
    <row r="10" spans="1:14" ht="15.75" customHeight="1">
      <c r="A10" s="335" t="s">
        <v>174</v>
      </c>
      <c r="B10" s="338" t="s">
        <v>405</v>
      </c>
      <c r="C10" s="339"/>
      <c r="D10" s="339"/>
      <c r="E10" s="339"/>
      <c r="F10" s="339"/>
      <c r="G10" s="339"/>
      <c r="H10" s="340"/>
      <c r="I10" s="338" t="s">
        <v>482</v>
      </c>
      <c r="J10" s="339"/>
      <c r="K10" s="339"/>
      <c r="L10" s="339"/>
      <c r="M10" s="339"/>
      <c r="N10" s="340"/>
    </row>
    <row r="11" spans="1:14" ht="15.75" customHeight="1" thickBot="1">
      <c r="A11" s="336"/>
      <c r="B11" s="341"/>
      <c r="C11" s="342"/>
      <c r="D11" s="342"/>
      <c r="E11" s="342"/>
      <c r="F11" s="342"/>
      <c r="G11" s="342"/>
      <c r="H11" s="343"/>
      <c r="I11" s="344"/>
      <c r="J11" s="345"/>
      <c r="K11" s="345"/>
      <c r="L11" s="345"/>
      <c r="M11" s="345"/>
      <c r="N11" s="346"/>
    </row>
    <row r="12" spans="1:14" ht="16.5" thickBot="1">
      <c r="A12" s="337"/>
      <c r="B12" s="344"/>
      <c r="C12" s="345"/>
      <c r="D12" s="345"/>
      <c r="E12" s="345"/>
      <c r="F12" s="345"/>
      <c r="G12" s="345"/>
      <c r="H12" s="346"/>
      <c r="I12" s="347" t="s">
        <v>483</v>
      </c>
      <c r="J12" s="348"/>
      <c r="K12" s="347" t="s">
        <v>484</v>
      </c>
      <c r="L12" s="348"/>
      <c r="M12" s="347" t="s">
        <v>337</v>
      </c>
      <c r="N12" s="348"/>
    </row>
    <row r="13" spans="1:14" ht="16.5" thickBot="1">
      <c r="A13" s="209">
        <v>100</v>
      </c>
      <c r="B13" s="349" t="s">
        <v>175</v>
      </c>
      <c r="C13" s="350"/>
      <c r="D13" s="350"/>
      <c r="E13" s="350"/>
      <c r="F13" s="350"/>
      <c r="G13" s="350"/>
      <c r="H13" s="351"/>
      <c r="I13" s="352">
        <f>I14+I15+I17++I18+I16</f>
        <v>4949616</v>
      </c>
      <c r="J13" s="353"/>
      <c r="K13" s="352">
        <f>K14+K15+K17++K18+K16</f>
        <v>4934047.5</v>
      </c>
      <c r="L13" s="353"/>
      <c r="M13" s="352">
        <f>M14+M15+M17++M18+M16</f>
        <v>4928637</v>
      </c>
      <c r="N13" s="353"/>
    </row>
    <row r="14" spans="1:14" ht="33" customHeight="1" thickBot="1">
      <c r="A14" s="207">
        <v>102</v>
      </c>
      <c r="B14" s="355" t="s">
        <v>182</v>
      </c>
      <c r="C14" s="356"/>
      <c r="D14" s="356"/>
      <c r="E14" s="356"/>
      <c r="F14" s="356"/>
      <c r="G14" s="356"/>
      <c r="H14" s="357"/>
      <c r="I14" s="347">
        <v>1102154</v>
      </c>
      <c r="J14" s="348"/>
      <c r="K14" s="330">
        <v>893801.2</v>
      </c>
      <c r="L14" s="331"/>
      <c r="M14" s="330">
        <v>893801.2</v>
      </c>
      <c r="N14" s="331"/>
    </row>
    <row r="15" spans="1:14" ht="49.5" customHeight="1" thickBot="1">
      <c r="A15" s="208">
        <v>104</v>
      </c>
      <c r="B15" s="327" t="s">
        <v>183</v>
      </c>
      <c r="C15" s="328"/>
      <c r="D15" s="328"/>
      <c r="E15" s="328"/>
      <c r="F15" s="328"/>
      <c r="G15" s="328"/>
      <c r="H15" s="329"/>
      <c r="I15" s="347">
        <v>3296639</v>
      </c>
      <c r="J15" s="348"/>
      <c r="K15" s="330">
        <v>3505940.8</v>
      </c>
      <c r="L15" s="331"/>
      <c r="M15" s="330">
        <v>3506240.8</v>
      </c>
      <c r="N15" s="331"/>
    </row>
    <row r="16" spans="1:14" ht="16.5" thickBot="1">
      <c r="A16" s="208">
        <v>105</v>
      </c>
      <c r="B16" s="327" t="s">
        <v>709</v>
      </c>
      <c r="C16" s="328"/>
      <c r="D16" s="328"/>
      <c r="E16" s="328"/>
      <c r="F16" s="328"/>
      <c r="G16" s="328"/>
      <c r="H16" s="329"/>
      <c r="I16" s="330">
        <v>6989</v>
      </c>
      <c r="J16" s="331"/>
      <c r="K16" s="330">
        <v>471.5</v>
      </c>
      <c r="L16" s="331"/>
      <c r="M16" s="330">
        <v>761</v>
      </c>
      <c r="N16" s="331"/>
    </row>
    <row r="17" spans="1:14" ht="16.5" thickBot="1">
      <c r="A17" s="207">
        <v>111</v>
      </c>
      <c r="B17" s="347" t="s">
        <v>184</v>
      </c>
      <c r="C17" s="354"/>
      <c r="D17" s="354"/>
      <c r="E17" s="354"/>
      <c r="F17" s="354"/>
      <c r="G17" s="354"/>
      <c r="H17" s="348"/>
      <c r="I17" s="330">
        <v>10000</v>
      </c>
      <c r="J17" s="331"/>
      <c r="K17" s="330">
        <v>10000</v>
      </c>
      <c r="L17" s="331"/>
      <c r="M17" s="330">
        <v>10000</v>
      </c>
      <c r="N17" s="331"/>
    </row>
    <row r="18" spans="1:14" ht="16.5" thickBot="1">
      <c r="A18" s="207">
        <v>113</v>
      </c>
      <c r="B18" s="347" t="s">
        <v>185</v>
      </c>
      <c r="C18" s="354"/>
      <c r="D18" s="354"/>
      <c r="E18" s="354"/>
      <c r="F18" s="354"/>
      <c r="G18" s="354"/>
      <c r="H18" s="348"/>
      <c r="I18" s="330">
        <v>533834</v>
      </c>
      <c r="J18" s="331"/>
      <c r="K18" s="330">
        <v>523834</v>
      </c>
      <c r="L18" s="331"/>
      <c r="M18" s="330">
        <v>517834</v>
      </c>
      <c r="N18" s="331"/>
    </row>
    <row r="19" spans="1:14" ht="16.5" thickBot="1">
      <c r="A19" s="209">
        <v>200</v>
      </c>
      <c r="B19" s="349" t="s">
        <v>176</v>
      </c>
      <c r="C19" s="350"/>
      <c r="D19" s="350"/>
      <c r="E19" s="350"/>
      <c r="F19" s="350"/>
      <c r="G19" s="350"/>
      <c r="H19" s="351"/>
      <c r="I19" s="352">
        <f>I20</f>
        <v>151300</v>
      </c>
      <c r="J19" s="353"/>
      <c r="K19" s="352">
        <f>K20</f>
        <v>153000</v>
      </c>
      <c r="L19" s="353"/>
      <c r="M19" s="352">
        <f>M20</f>
        <v>158400</v>
      </c>
      <c r="N19" s="353"/>
    </row>
    <row r="20" spans="1:14" ht="40.5" customHeight="1" thickBot="1">
      <c r="A20" s="207">
        <v>203</v>
      </c>
      <c r="B20" s="347" t="s">
        <v>186</v>
      </c>
      <c r="C20" s="354"/>
      <c r="D20" s="354"/>
      <c r="E20" s="354"/>
      <c r="F20" s="354"/>
      <c r="G20" s="354"/>
      <c r="H20" s="348"/>
      <c r="I20" s="330">
        <v>151300</v>
      </c>
      <c r="J20" s="331"/>
      <c r="K20" s="330">
        <v>153000</v>
      </c>
      <c r="L20" s="331"/>
      <c r="M20" s="330">
        <v>158400</v>
      </c>
      <c r="N20" s="331"/>
    </row>
    <row r="21" spans="1:14" ht="16.5" thickBot="1">
      <c r="A21" s="209">
        <v>300</v>
      </c>
      <c r="B21" s="358" t="s">
        <v>177</v>
      </c>
      <c r="C21" s="359"/>
      <c r="D21" s="359"/>
      <c r="E21" s="359"/>
      <c r="F21" s="359"/>
      <c r="G21" s="359"/>
      <c r="H21" s="360"/>
      <c r="I21" s="352">
        <f>I22+I23</f>
        <v>297460</v>
      </c>
      <c r="J21" s="353"/>
      <c r="K21" s="352">
        <f>K22+K23</f>
        <v>178360</v>
      </c>
      <c r="L21" s="353"/>
      <c r="M21" s="352">
        <f>M22+M23</f>
        <v>129360</v>
      </c>
      <c r="N21" s="353"/>
    </row>
    <row r="22" spans="1:14" ht="16.5" thickBot="1">
      <c r="A22" s="207">
        <v>309</v>
      </c>
      <c r="B22" s="347" t="s">
        <v>187</v>
      </c>
      <c r="C22" s="354"/>
      <c r="D22" s="354"/>
      <c r="E22" s="354"/>
      <c r="F22" s="354"/>
      <c r="G22" s="354"/>
      <c r="H22" s="348"/>
      <c r="I22" s="330">
        <v>20000</v>
      </c>
      <c r="J22" s="331"/>
      <c r="K22" s="330">
        <v>20000</v>
      </c>
      <c r="L22" s="331"/>
      <c r="M22" s="330">
        <v>20000</v>
      </c>
      <c r="N22" s="331"/>
    </row>
    <row r="23" spans="1:14" ht="16.5" thickBot="1">
      <c r="A23" s="207">
        <v>310</v>
      </c>
      <c r="B23" s="347" t="s">
        <v>189</v>
      </c>
      <c r="C23" s="354"/>
      <c r="D23" s="354"/>
      <c r="E23" s="354"/>
      <c r="F23" s="354"/>
      <c r="G23" s="354"/>
      <c r="H23" s="348"/>
      <c r="I23" s="330">
        <v>277460</v>
      </c>
      <c r="J23" s="331"/>
      <c r="K23" s="330">
        <v>158360</v>
      </c>
      <c r="L23" s="331"/>
      <c r="M23" s="330">
        <v>109360</v>
      </c>
      <c r="N23" s="331"/>
    </row>
    <row r="24" spans="1:14" ht="16.5" thickBot="1">
      <c r="A24" s="210">
        <v>400</v>
      </c>
      <c r="B24" s="349" t="s">
        <v>178</v>
      </c>
      <c r="C24" s="350"/>
      <c r="D24" s="350"/>
      <c r="E24" s="350"/>
      <c r="F24" s="350"/>
      <c r="G24" s="350"/>
      <c r="H24" s="351"/>
      <c r="I24" s="352">
        <f>I25</f>
        <v>2118272.3199999998</v>
      </c>
      <c r="J24" s="353"/>
      <c r="K24" s="352">
        <f>K25</f>
        <v>2202815.21</v>
      </c>
      <c r="L24" s="353"/>
      <c r="M24" s="352">
        <f>M25</f>
        <v>2262651.67</v>
      </c>
      <c r="N24" s="353"/>
    </row>
    <row r="25" spans="1:14" ht="16.5" thickBot="1">
      <c r="A25" s="207">
        <v>409</v>
      </c>
      <c r="B25" s="347" t="s">
        <v>188</v>
      </c>
      <c r="C25" s="354"/>
      <c r="D25" s="354"/>
      <c r="E25" s="354"/>
      <c r="F25" s="354"/>
      <c r="G25" s="354"/>
      <c r="H25" s="348"/>
      <c r="I25" s="330">
        <v>2118272.3199999998</v>
      </c>
      <c r="J25" s="331"/>
      <c r="K25" s="330">
        <v>2202815.21</v>
      </c>
      <c r="L25" s="331"/>
      <c r="M25" s="330">
        <v>2262651.67</v>
      </c>
      <c r="N25" s="331"/>
    </row>
    <row r="26" spans="1:14" ht="16.5" thickBot="1">
      <c r="A26" s="209">
        <v>500</v>
      </c>
      <c r="B26" s="349" t="s">
        <v>179</v>
      </c>
      <c r="C26" s="350"/>
      <c r="D26" s="350"/>
      <c r="E26" s="350"/>
      <c r="F26" s="350"/>
      <c r="G26" s="350"/>
      <c r="H26" s="351"/>
      <c r="I26" s="352">
        <f>I27+I28+I29</f>
        <v>3583600</v>
      </c>
      <c r="J26" s="353"/>
      <c r="K26" s="361">
        <f>K27+K28+K29</f>
        <v>3206818</v>
      </c>
      <c r="L26" s="362"/>
      <c r="M26" s="352">
        <f>M27+M28+M29</f>
        <v>3037741</v>
      </c>
      <c r="N26" s="353"/>
    </row>
    <row r="27" spans="1:14" ht="16.5" thickBot="1">
      <c r="A27" s="208">
        <v>501</v>
      </c>
      <c r="B27" s="347" t="s">
        <v>190</v>
      </c>
      <c r="C27" s="354"/>
      <c r="D27" s="354"/>
      <c r="E27" s="354"/>
      <c r="F27" s="354"/>
      <c r="G27" s="354"/>
      <c r="H27" s="348"/>
      <c r="I27" s="330">
        <v>903600</v>
      </c>
      <c r="J27" s="331"/>
      <c r="K27" s="330">
        <v>739018</v>
      </c>
      <c r="L27" s="331"/>
      <c r="M27" s="330">
        <v>731120</v>
      </c>
      <c r="N27" s="331"/>
    </row>
    <row r="28" spans="1:14" ht="16.5" thickBot="1">
      <c r="A28" s="207">
        <v>502</v>
      </c>
      <c r="B28" s="347" t="s">
        <v>191</v>
      </c>
      <c r="C28" s="354"/>
      <c r="D28" s="354"/>
      <c r="E28" s="354"/>
      <c r="F28" s="354"/>
      <c r="G28" s="354"/>
      <c r="H28" s="348"/>
      <c r="I28" s="330">
        <v>400000</v>
      </c>
      <c r="J28" s="331"/>
      <c r="K28" s="330">
        <v>477800</v>
      </c>
      <c r="L28" s="331"/>
      <c r="M28" s="330">
        <v>300000</v>
      </c>
      <c r="N28" s="331"/>
    </row>
    <row r="29" spans="1:14" ht="16.5" thickBot="1">
      <c r="A29" s="208">
        <v>503</v>
      </c>
      <c r="B29" s="347" t="s">
        <v>192</v>
      </c>
      <c r="C29" s="354"/>
      <c r="D29" s="354"/>
      <c r="E29" s="354"/>
      <c r="F29" s="354"/>
      <c r="G29" s="354"/>
      <c r="H29" s="348"/>
      <c r="I29" s="330">
        <v>2280000</v>
      </c>
      <c r="J29" s="331"/>
      <c r="K29" s="330">
        <v>1990000</v>
      </c>
      <c r="L29" s="331"/>
      <c r="M29" s="330">
        <v>2006621</v>
      </c>
      <c r="N29" s="331"/>
    </row>
    <row r="30" spans="1:14" ht="16.5" thickBot="1">
      <c r="A30" s="209">
        <v>800</v>
      </c>
      <c r="B30" s="349" t="s">
        <v>180</v>
      </c>
      <c r="C30" s="350"/>
      <c r="D30" s="350"/>
      <c r="E30" s="350"/>
      <c r="F30" s="350"/>
      <c r="G30" s="350"/>
      <c r="H30" s="351"/>
      <c r="I30" s="352">
        <f>I31</f>
        <v>3798579</v>
      </c>
      <c r="J30" s="353"/>
      <c r="K30" s="352">
        <f>K31</f>
        <v>3408472</v>
      </c>
      <c r="L30" s="353"/>
      <c r="M30" s="352">
        <f>M31</f>
        <v>3367426</v>
      </c>
      <c r="N30" s="353"/>
    </row>
    <row r="31" spans="1:14" ht="16.5" thickBot="1">
      <c r="A31" s="207">
        <v>801</v>
      </c>
      <c r="B31" s="347" t="s">
        <v>193</v>
      </c>
      <c r="C31" s="354"/>
      <c r="D31" s="354"/>
      <c r="E31" s="354"/>
      <c r="F31" s="354"/>
      <c r="G31" s="354"/>
      <c r="H31" s="348"/>
      <c r="I31" s="330">
        <v>3798579</v>
      </c>
      <c r="J31" s="331"/>
      <c r="K31" s="330">
        <v>3408472</v>
      </c>
      <c r="L31" s="331"/>
      <c r="M31" s="330">
        <v>3367426</v>
      </c>
      <c r="N31" s="331"/>
    </row>
    <row r="32" spans="1:14" ht="16.5" thickBot="1">
      <c r="A32" s="210">
        <v>1000</v>
      </c>
      <c r="B32" s="349" t="s">
        <v>181</v>
      </c>
      <c r="C32" s="350"/>
      <c r="D32" s="350"/>
      <c r="E32" s="350"/>
      <c r="F32" s="350"/>
      <c r="G32" s="350"/>
      <c r="H32" s="351"/>
      <c r="I32" s="352">
        <f>I33</f>
        <v>72000</v>
      </c>
      <c r="J32" s="353"/>
      <c r="K32" s="352">
        <f>K33+K34</f>
        <v>2097408</v>
      </c>
      <c r="L32" s="353"/>
      <c r="M32" s="352">
        <f>M33+M34</f>
        <v>72000</v>
      </c>
      <c r="N32" s="353"/>
    </row>
    <row r="33" spans="1:14" ht="16.5" thickBot="1">
      <c r="A33" s="207">
        <v>1001</v>
      </c>
      <c r="B33" s="347" t="s">
        <v>194</v>
      </c>
      <c r="C33" s="354"/>
      <c r="D33" s="354"/>
      <c r="E33" s="354"/>
      <c r="F33" s="354"/>
      <c r="G33" s="354"/>
      <c r="H33" s="348"/>
      <c r="I33" s="330">
        <v>72000</v>
      </c>
      <c r="J33" s="331"/>
      <c r="K33" s="330">
        <v>72000</v>
      </c>
      <c r="L33" s="331"/>
      <c r="M33" s="330">
        <v>72000</v>
      </c>
      <c r="N33" s="331"/>
    </row>
    <row r="34" spans="1:14" ht="16.5" thickBot="1">
      <c r="A34" s="207">
        <v>1004</v>
      </c>
      <c r="B34" s="347" t="s">
        <v>277</v>
      </c>
      <c r="C34" s="354"/>
      <c r="D34" s="354"/>
      <c r="E34" s="354"/>
      <c r="F34" s="354"/>
      <c r="G34" s="354"/>
      <c r="H34" s="348"/>
      <c r="I34" s="330">
        <v>0</v>
      </c>
      <c r="J34" s="331"/>
      <c r="K34" s="330">
        <v>2025408</v>
      </c>
      <c r="L34" s="331"/>
      <c r="M34" s="330">
        <v>0</v>
      </c>
      <c r="N34" s="331"/>
    </row>
    <row r="35" spans="1:14" ht="16.5" thickBot="1">
      <c r="A35" s="363" t="s">
        <v>465</v>
      </c>
      <c r="B35" s="364"/>
      <c r="C35" s="364"/>
      <c r="D35" s="364"/>
      <c r="E35" s="364"/>
      <c r="F35" s="364"/>
      <c r="G35" s="364"/>
      <c r="H35" s="365"/>
      <c r="I35" s="366">
        <f>I13+I19+I21+I24+I26+I30+I32</f>
        <v>14970827.32</v>
      </c>
      <c r="J35" s="367"/>
      <c r="K35" s="366">
        <f>K13+K19+K21+K24+K26+K30+K32</f>
        <v>16180920.710000001</v>
      </c>
      <c r="L35" s="367"/>
      <c r="M35" s="366">
        <f>M13+M19+M21+M24+M26+M30+M32</f>
        <v>13956215.67</v>
      </c>
      <c r="N35" s="367"/>
    </row>
  </sheetData>
  <mergeCells count="100">
    <mergeCell ref="B32:H32"/>
    <mergeCell ref="I32:J32"/>
    <mergeCell ref="K32:L32"/>
    <mergeCell ref="M32:N32"/>
    <mergeCell ref="A35:H35"/>
    <mergeCell ref="I35:J35"/>
    <mergeCell ref="K35:L35"/>
    <mergeCell ref="M35:N35"/>
    <mergeCell ref="B34:H34"/>
    <mergeCell ref="I34:J34"/>
    <mergeCell ref="K34:L34"/>
    <mergeCell ref="M34:N34"/>
    <mergeCell ref="B33:H33"/>
    <mergeCell ref="I33:J33"/>
    <mergeCell ref="K33:L33"/>
    <mergeCell ref="M33:N33"/>
    <mergeCell ref="B31:H31"/>
    <mergeCell ref="I31:J31"/>
    <mergeCell ref="K31:L31"/>
    <mergeCell ref="M31:N31"/>
    <mergeCell ref="B30:H30"/>
    <mergeCell ref="I30:J30"/>
    <mergeCell ref="K30:L30"/>
    <mergeCell ref="M30:N30"/>
    <mergeCell ref="B29:H29"/>
    <mergeCell ref="I29:J29"/>
    <mergeCell ref="K29:L29"/>
    <mergeCell ref="M29:N29"/>
    <mergeCell ref="B28:H28"/>
    <mergeCell ref="I28:J28"/>
    <mergeCell ref="K28:L28"/>
    <mergeCell ref="M28:N28"/>
    <mergeCell ref="B27:H27"/>
    <mergeCell ref="I27:J27"/>
    <mergeCell ref="K27:L27"/>
    <mergeCell ref="M27:N27"/>
    <mergeCell ref="B26:H26"/>
    <mergeCell ref="I26:J26"/>
    <mergeCell ref="K26:L26"/>
    <mergeCell ref="M26:N26"/>
    <mergeCell ref="B25:H25"/>
    <mergeCell ref="I25:J25"/>
    <mergeCell ref="K25:L25"/>
    <mergeCell ref="M25:N25"/>
    <mergeCell ref="B24:H24"/>
    <mergeCell ref="I24:J24"/>
    <mergeCell ref="K24:L24"/>
    <mergeCell ref="M24:N24"/>
    <mergeCell ref="B23:H23"/>
    <mergeCell ref="I23:J23"/>
    <mergeCell ref="K23:L23"/>
    <mergeCell ref="M23:N23"/>
    <mergeCell ref="B22:H22"/>
    <mergeCell ref="I22:J22"/>
    <mergeCell ref="K22:L22"/>
    <mergeCell ref="M22:N22"/>
    <mergeCell ref="B21:H21"/>
    <mergeCell ref="I21:J21"/>
    <mergeCell ref="K21:L21"/>
    <mergeCell ref="M21:N21"/>
    <mergeCell ref="B20:H20"/>
    <mergeCell ref="I20:J20"/>
    <mergeCell ref="K20:L20"/>
    <mergeCell ref="M20:N20"/>
    <mergeCell ref="B14:H14"/>
    <mergeCell ref="I14:J14"/>
    <mergeCell ref="K14:L14"/>
    <mergeCell ref="M14:N14"/>
    <mergeCell ref="B19:H19"/>
    <mergeCell ref="I19:J19"/>
    <mergeCell ref="K19:L19"/>
    <mergeCell ref="M19:N19"/>
    <mergeCell ref="B18:H18"/>
    <mergeCell ref="I18:J18"/>
    <mergeCell ref="K18:L18"/>
    <mergeCell ref="M18:N18"/>
    <mergeCell ref="B17:H17"/>
    <mergeCell ref="I17:J17"/>
    <mergeCell ref="K17:L17"/>
    <mergeCell ref="M17:N17"/>
    <mergeCell ref="B15:H15"/>
    <mergeCell ref="I15:J15"/>
    <mergeCell ref="K15:L15"/>
    <mergeCell ref="M15:N15"/>
    <mergeCell ref="B16:H16"/>
    <mergeCell ref="I16:J16"/>
    <mergeCell ref="K16:L16"/>
    <mergeCell ref="M16:N16"/>
    <mergeCell ref="L1:N5"/>
    <mergeCell ref="A6:N8"/>
    <mergeCell ref="A10:A12"/>
    <mergeCell ref="B10:H12"/>
    <mergeCell ref="I10:N11"/>
    <mergeCell ref="I12:J12"/>
    <mergeCell ref="K12:L12"/>
    <mergeCell ref="M12:N12"/>
    <mergeCell ref="B13:H13"/>
    <mergeCell ref="I13:J13"/>
    <mergeCell ref="K13:L13"/>
    <mergeCell ref="M13:N13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39"/>
  <sheetViews>
    <sheetView workbookViewId="0">
      <selection activeCell="H15" sqref="H15"/>
    </sheetView>
  </sheetViews>
  <sheetFormatPr defaultRowHeight="15.75"/>
  <cols>
    <col min="5" max="5" width="12" customWidth="1"/>
    <col min="6" max="6" width="13.25" customWidth="1"/>
    <col min="7" max="7" width="13.75" customWidth="1"/>
  </cols>
  <sheetData>
    <row r="1" spans="2:8">
      <c r="E1" s="332" t="s">
        <v>721</v>
      </c>
      <c r="F1" s="332"/>
      <c r="G1" s="332"/>
      <c r="H1" s="332"/>
    </row>
    <row r="2" spans="2:8">
      <c r="E2" s="332"/>
      <c r="F2" s="332"/>
      <c r="G2" s="332"/>
      <c r="H2" s="332"/>
    </row>
    <row r="3" spans="2:8">
      <c r="E3" s="332"/>
      <c r="F3" s="332"/>
      <c r="G3" s="332"/>
      <c r="H3" s="332"/>
    </row>
    <row r="4" spans="2:8">
      <c r="E4" s="332"/>
      <c r="F4" s="332"/>
      <c r="G4" s="332"/>
      <c r="H4" s="332"/>
    </row>
    <row r="6" spans="2:8">
      <c r="B6" s="134"/>
      <c r="C6" s="421" t="s">
        <v>400</v>
      </c>
      <c r="D6" s="421"/>
      <c r="E6" s="421"/>
      <c r="F6" s="134"/>
    </row>
    <row r="7" spans="2:8" ht="15.75" customHeight="1">
      <c r="B7" s="424" t="s">
        <v>701</v>
      </c>
      <c r="C7" s="424"/>
      <c r="D7" s="424"/>
      <c r="E7" s="424"/>
      <c r="F7" s="424"/>
      <c r="G7" s="424"/>
      <c r="H7" s="424"/>
    </row>
    <row r="8" spans="2:8">
      <c r="B8" s="424"/>
      <c r="C8" s="424"/>
      <c r="D8" s="424"/>
      <c r="E8" s="424"/>
      <c r="F8" s="424"/>
      <c r="G8" s="424"/>
      <c r="H8" s="424"/>
    </row>
    <row r="9" spans="2:8">
      <c r="B9" s="424"/>
      <c r="C9" s="424"/>
      <c r="D9" s="424"/>
      <c r="E9" s="424"/>
      <c r="F9" s="424"/>
      <c r="G9" s="424"/>
      <c r="H9" s="424"/>
    </row>
    <row r="10" spans="2:8" ht="16.5" thickBot="1"/>
    <row r="11" spans="2:8" ht="16.5" thickBot="1">
      <c r="B11" s="374" t="s">
        <v>409</v>
      </c>
      <c r="C11" s="422"/>
      <c r="D11" s="371"/>
      <c r="E11" s="347" t="s">
        <v>583</v>
      </c>
      <c r="F11" s="354"/>
      <c r="G11" s="348"/>
    </row>
    <row r="12" spans="2:8" ht="16.5" thickBot="1">
      <c r="B12" s="376"/>
      <c r="C12" s="423"/>
      <c r="D12" s="373"/>
      <c r="E12" s="251" t="s">
        <v>483</v>
      </c>
      <c r="F12" s="252" t="s">
        <v>484</v>
      </c>
      <c r="G12" s="252" t="s">
        <v>337</v>
      </c>
    </row>
    <row r="13" spans="2:8" ht="18.75" customHeight="1">
      <c r="B13" s="395" t="s">
        <v>401</v>
      </c>
      <c r="C13" s="404"/>
      <c r="D13" s="405"/>
      <c r="E13" s="368">
        <v>0</v>
      </c>
      <c r="F13" s="371">
        <v>0</v>
      </c>
      <c r="G13" s="368">
        <v>0</v>
      </c>
    </row>
    <row r="14" spans="2:8" ht="22.5" customHeight="1">
      <c r="B14" s="406"/>
      <c r="C14" s="407"/>
      <c r="D14" s="408"/>
      <c r="E14" s="369"/>
      <c r="F14" s="372"/>
      <c r="G14" s="369"/>
    </row>
    <row r="15" spans="2:8" ht="16.5" customHeight="1" thickBot="1">
      <c r="B15" s="409"/>
      <c r="C15" s="410"/>
      <c r="D15" s="411"/>
      <c r="E15" s="370"/>
      <c r="F15" s="373"/>
      <c r="G15" s="370"/>
    </row>
    <row r="16" spans="2:8" ht="18.75" customHeight="1">
      <c r="B16" s="395" t="s">
        <v>352</v>
      </c>
      <c r="C16" s="396"/>
      <c r="D16" s="397"/>
      <c r="E16" s="368"/>
      <c r="F16" s="371">
        <v>0</v>
      </c>
      <c r="G16" s="368">
        <v>0</v>
      </c>
    </row>
    <row r="17" spans="2:7">
      <c r="B17" s="398"/>
      <c r="C17" s="399"/>
      <c r="D17" s="400"/>
      <c r="E17" s="369"/>
      <c r="F17" s="372"/>
      <c r="G17" s="369"/>
    </row>
    <row r="18" spans="2:7" ht="16.5" thickBot="1">
      <c r="B18" s="401"/>
      <c r="C18" s="402"/>
      <c r="D18" s="403"/>
      <c r="E18" s="370"/>
      <c r="F18" s="373"/>
      <c r="G18" s="370"/>
    </row>
    <row r="19" spans="2:7" ht="18.75" customHeight="1">
      <c r="B19" s="395" t="s">
        <v>353</v>
      </c>
      <c r="C19" s="404"/>
      <c r="D19" s="405"/>
      <c r="E19" s="374">
        <v>0</v>
      </c>
      <c r="F19" s="368">
        <v>0</v>
      </c>
      <c r="G19" s="368">
        <v>0</v>
      </c>
    </row>
    <row r="20" spans="2:7">
      <c r="B20" s="406"/>
      <c r="C20" s="407"/>
      <c r="D20" s="408"/>
      <c r="E20" s="375"/>
      <c r="F20" s="369"/>
      <c r="G20" s="369"/>
    </row>
    <row r="21" spans="2:7" ht="16.5" thickBot="1">
      <c r="B21" s="409"/>
      <c r="C21" s="410"/>
      <c r="D21" s="411"/>
      <c r="E21" s="376"/>
      <c r="F21" s="370"/>
      <c r="G21" s="370"/>
    </row>
    <row r="22" spans="2:7" ht="18.75" customHeight="1">
      <c r="B22" s="377" t="s">
        <v>354</v>
      </c>
      <c r="C22" s="378"/>
      <c r="D22" s="379"/>
      <c r="E22" s="374">
        <v>0</v>
      </c>
      <c r="F22" s="368">
        <v>0</v>
      </c>
      <c r="G22" s="368">
        <v>0</v>
      </c>
    </row>
    <row r="23" spans="2:7">
      <c r="B23" s="380"/>
      <c r="C23" s="381"/>
      <c r="D23" s="382"/>
      <c r="E23" s="375"/>
      <c r="F23" s="369"/>
      <c r="G23" s="369"/>
    </row>
    <row r="24" spans="2:7" ht="16.5" thickBot="1">
      <c r="B24" s="383"/>
      <c r="C24" s="384"/>
      <c r="D24" s="385"/>
      <c r="E24" s="376"/>
      <c r="F24" s="370"/>
      <c r="G24" s="370"/>
    </row>
    <row r="25" spans="2:7">
      <c r="B25" s="412" t="s">
        <v>222</v>
      </c>
      <c r="C25" s="413"/>
      <c r="D25" s="414"/>
      <c r="E25" s="368">
        <v>0</v>
      </c>
      <c r="F25" s="368">
        <v>0</v>
      </c>
      <c r="G25" s="368">
        <v>0</v>
      </c>
    </row>
    <row r="26" spans="2:7">
      <c r="B26" s="415"/>
      <c r="C26" s="416"/>
      <c r="D26" s="417"/>
      <c r="E26" s="369"/>
      <c r="F26" s="369"/>
      <c r="G26" s="369"/>
    </row>
    <row r="27" spans="2:7" ht="16.5" thickBot="1">
      <c r="B27" s="418"/>
      <c r="C27" s="419"/>
      <c r="D27" s="420"/>
      <c r="E27" s="370"/>
      <c r="F27" s="370"/>
      <c r="G27" s="370"/>
    </row>
    <row r="28" spans="2:7" ht="18.75" customHeight="1">
      <c r="B28" s="377" t="s">
        <v>223</v>
      </c>
      <c r="C28" s="378"/>
      <c r="D28" s="379"/>
      <c r="E28" s="368">
        <v>0</v>
      </c>
      <c r="F28" s="371">
        <v>0</v>
      </c>
      <c r="G28" s="368">
        <v>0</v>
      </c>
    </row>
    <row r="29" spans="2:7">
      <c r="B29" s="380"/>
      <c r="C29" s="381"/>
      <c r="D29" s="382"/>
      <c r="E29" s="369"/>
      <c r="F29" s="372"/>
      <c r="G29" s="369"/>
    </row>
    <row r="30" spans="2:7" ht="16.5" thickBot="1">
      <c r="B30" s="383"/>
      <c r="C30" s="384"/>
      <c r="D30" s="385"/>
      <c r="E30" s="370"/>
      <c r="F30" s="373"/>
      <c r="G30" s="370"/>
    </row>
    <row r="31" spans="2:7" ht="18.75" customHeight="1">
      <c r="B31" s="395" t="s">
        <v>402</v>
      </c>
      <c r="C31" s="404"/>
      <c r="D31" s="405"/>
      <c r="E31" s="368">
        <v>0</v>
      </c>
      <c r="F31" s="368">
        <v>0</v>
      </c>
      <c r="G31" s="368">
        <v>0</v>
      </c>
    </row>
    <row r="32" spans="2:7">
      <c r="B32" s="406"/>
      <c r="C32" s="407"/>
      <c r="D32" s="408"/>
      <c r="E32" s="369"/>
      <c r="F32" s="369"/>
      <c r="G32" s="369"/>
    </row>
    <row r="33" spans="2:7" ht="16.5" thickBot="1">
      <c r="B33" s="409"/>
      <c r="C33" s="410"/>
      <c r="D33" s="411"/>
      <c r="E33" s="370"/>
      <c r="F33" s="370"/>
      <c r="G33" s="370"/>
    </row>
    <row r="34" spans="2:7">
      <c r="B34" s="377" t="s">
        <v>403</v>
      </c>
      <c r="C34" s="378"/>
      <c r="D34" s="379"/>
      <c r="E34" s="368">
        <v>0</v>
      </c>
      <c r="F34" s="368">
        <v>0</v>
      </c>
      <c r="G34" s="368">
        <v>0</v>
      </c>
    </row>
    <row r="35" spans="2:7">
      <c r="B35" s="380"/>
      <c r="C35" s="381"/>
      <c r="D35" s="382"/>
      <c r="E35" s="369"/>
      <c r="F35" s="369"/>
      <c r="G35" s="369"/>
    </row>
    <row r="36" spans="2:7" ht="16.5" thickBot="1">
      <c r="B36" s="383"/>
      <c r="C36" s="384"/>
      <c r="D36" s="385"/>
      <c r="E36" s="370"/>
      <c r="F36" s="370"/>
      <c r="G36" s="370"/>
    </row>
    <row r="37" spans="2:7" ht="18.75" customHeight="1">
      <c r="B37" s="386" t="s">
        <v>355</v>
      </c>
      <c r="C37" s="387"/>
      <c r="D37" s="388"/>
      <c r="E37" s="368">
        <v>0</v>
      </c>
      <c r="F37" s="368">
        <v>0</v>
      </c>
      <c r="G37" s="368">
        <v>0</v>
      </c>
    </row>
    <row r="38" spans="2:7">
      <c r="B38" s="389"/>
      <c r="C38" s="390"/>
      <c r="D38" s="391"/>
      <c r="E38" s="369"/>
      <c r="F38" s="369"/>
      <c r="G38" s="369"/>
    </row>
    <row r="39" spans="2:7" ht="16.5" thickBot="1">
      <c r="B39" s="392"/>
      <c r="C39" s="393"/>
      <c r="D39" s="394"/>
      <c r="E39" s="370"/>
      <c r="F39" s="370"/>
      <c r="G39" s="370"/>
    </row>
  </sheetData>
  <mergeCells count="41">
    <mergeCell ref="B13:D15"/>
    <mergeCell ref="E1:H4"/>
    <mergeCell ref="C6:E6"/>
    <mergeCell ref="B11:D12"/>
    <mergeCell ref="B7:H9"/>
    <mergeCell ref="E11:G11"/>
    <mergeCell ref="E13:E15"/>
    <mergeCell ref="F13:F15"/>
    <mergeCell ref="G13:G15"/>
    <mergeCell ref="B34:D36"/>
    <mergeCell ref="B37:D39"/>
    <mergeCell ref="B16:D18"/>
    <mergeCell ref="B31:D33"/>
    <mergeCell ref="B19:D21"/>
    <mergeCell ref="B22:D24"/>
    <mergeCell ref="B25:D27"/>
    <mergeCell ref="B28:D30"/>
    <mergeCell ref="E16:E18"/>
    <mergeCell ref="F16:F18"/>
    <mergeCell ref="G16:G18"/>
    <mergeCell ref="E19:E21"/>
    <mergeCell ref="F19:F21"/>
    <mergeCell ref="G19:G21"/>
    <mergeCell ref="E22:E24"/>
    <mergeCell ref="F22:F24"/>
    <mergeCell ref="G22:G24"/>
    <mergeCell ref="E25:E27"/>
    <mergeCell ref="F25:F27"/>
    <mergeCell ref="G25:G27"/>
    <mergeCell ref="E28:E30"/>
    <mergeCell ref="F28:F30"/>
    <mergeCell ref="G28:G30"/>
    <mergeCell ref="E31:E33"/>
    <mergeCell ref="F31:F33"/>
    <mergeCell ref="G31:G33"/>
    <mergeCell ref="E34:E36"/>
    <mergeCell ref="F34:F36"/>
    <mergeCell ref="G34:G36"/>
    <mergeCell ref="E37:E39"/>
    <mergeCell ref="F37:F39"/>
    <mergeCell ref="G37:G39"/>
  </mergeCells>
  <phoneticPr fontId="15" type="noConversion"/>
  <pageMargins left="0.74803149606299213" right="0.74803149606299213" top="0.98425196850393704" bottom="0.98425196850393704" header="0.51181102362204722" footer="0.51181102362204722"/>
  <pageSetup paperSize="9" scale="90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"/>
  <dimension ref="A1:G104"/>
  <sheetViews>
    <sheetView workbookViewId="0">
      <selection activeCell="A9" sqref="A9:G9"/>
    </sheetView>
  </sheetViews>
  <sheetFormatPr defaultRowHeight="15.75"/>
  <cols>
    <col min="1" max="1" width="14.875" customWidth="1"/>
    <col min="2" max="2" width="14" customWidth="1"/>
    <col min="3" max="3" width="11.875" customWidth="1"/>
    <col min="4" max="4" width="11.25" customWidth="1"/>
    <col min="5" max="5" width="12.125" customWidth="1"/>
    <col min="6" max="6" width="11.625" customWidth="1"/>
    <col min="7" max="7" width="12.75" customWidth="1"/>
  </cols>
  <sheetData>
    <row r="1" spans="1:7">
      <c r="G1" s="1" t="s">
        <v>229</v>
      </c>
    </row>
    <row r="2" spans="1:7">
      <c r="G2" s="1" t="s">
        <v>604</v>
      </c>
    </row>
    <row r="3" spans="1:7">
      <c r="G3" s="1" t="s">
        <v>559</v>
      </c>
    </row>
    <row r="4" spans="1:7">
      <c r="F4" s="320" t="s">
        <v>722</v>
      </c>
      <c r="G4" s="320"/>
    </row>
    <row r="5" spans="1:7">
      <c r="A5" s="1"/>
    </row>
    <row r="6" spans="1:7">
      <c r="A6" s="36"/>
    </row>
    <row r="7" spans="1:7" ht="32.25" customHeight="1">
      <c r="A7" s="298" t="s">
        <v>698</v>
      </c>
      <c r="B7" s="298"/>
      <c r="C7" s="298"/>
      <c r="D7" s="298"/>
      <c r="E7" s="298"/>
      <c r="F7" s="298"/>
      <c r="G7" s="298"/>
    </row>
    <row r="8" spans="1:7">
      <c r="A8" s="12"/>
    </row>
    <row r="9" spans="1:7" ht="31.5" customHeight="1">
      <c r="A9" s="430" t="s">
        <v>699</v>
      </c>
      <c r="B9" s="430"/>
      <c r="C9" s="430"/>
      <c r="D9" s="430"/>
      <c r="E9" s="430"/>
      <c r="F9" s="430"/>
      <c r="G9" s="430"/>
    </row>
    <row r="10" spans="1:7" ht="16.5" thickBot="1">
      <c r="A10" s="36"/>
    </row>
    <row r="11" spans="1:7" ht="77.25" customHeight="1">
      <c r="A11" s="434" t="s">
        <v>404</v>
      </c>
      <c r="B11" s="434" t="s">
        <v>411</v>
      </c>
      <c r="C11" s="434" t="s">
        <v>412</v>
      </c>
      <c r="D11" s="436" t="s">
        <v>224</v>
      </c>
      <c r="E11" s="434" t="s">
        <v>413</v>
      </c>
      <c r="F11" s="434" t="s">
        <v>414</v>
      </c>
      <c r="G11" s="434" t="s">
        <v>406</v>
      </c>
    </row>
    <row r="12" spans="1:7" ht="16.5" thickBot="1">
      <c r="A12" s="440"/>
      <c r="B12" s="440"/>
      <c r="C12" s="440"/>
      <c r="D12" s="437"/>
      <c r="E12" s="440"/>
      <c r="F12" s="440"/>
      <c r="G12" s="435"/>
    </row>
    <row r="13" spans="1:7" ht="16.5" thickBot="1">
      <c r="A13" s="441"/>
      <c r="B13" s="442"/>
      <c r="C13" s="442"/>
      <c r="D13" s="442"/>
      <c r="E13" s="442"/>
      <c r="F13" s="442"/>
      <c r="G13" s="443"/>
    </row>
    <row r="14" spans="1:7">
      <c r="A14" s="16"/>
      <c r="B14" s="16"/>
      <c r="C14" s="16"/>
      <c r="D14" s="16"/>
      <c r="E14" s="16"/>
      <c r="F14" s="16"/>
      <c r="G14" s="16"/>
    </row>
    <row r="15" spans="1:7" ht="48" customHeight="1">
      <c r="A15" s="430" t="s">
        <v>700</v>
      </c>
      <c r="B15" s="430"/>
      <c r="C15" s="430"/>
      <c r="D15" s="430"/>
      <c r="E15" s="430"/>
      <c r="F15" s="430"/>
      <c r="G15" s="430"/>
    </row>
    <row r="16" spans="1:7" ht="16.5" thickBot="1">
      <c r="A16" s="36"/>
    </row>
    <row r="17" spans="1:7" ht="81.75" customHeight="1" thickBot="1">
      <c r="A17" s="300" t="s">
        <v>407</v>
      </c>
      <c r="B17" s="444"/>
      <c r="C17" s="444"/>
      <c r="D17" s="445"/>
      <c r="E17" s="438" t="s">
        <v>225</v>
      </c>
      <c r="F17" s="438"/>
      <c r="G17" s="439"/>
    </row>
    <row r="18" spans="1:7" ht="16.5" thickBot="1">
      <c r="A18" s="446"/>
      <c r="B18" s="447"/>
      <c r="C18" s="447"/>
      <c r="D18" s="448"/>
      <c r="E18" s="133">
        <v>2018</v>
      </c>
      <c r="F18" s="133">
        <v>2019</v>
      </c>
      <c r="G18" s="133">
        <v>2020</v>
      </c>
    </row>
    <row r="19" spans="1:7" ht="47.25" customHeight="1" thickBot="1">
      <c r="A19" s="302" t="s">
        <v>408</v>
      </c>
      <c r="B19" s="303"/>
      <c r="C19" s="303"/>
      <c r="D19" s="304"/>
      <c r="E19" s="133">
        <v>0</v>
      </c>
      <c r="F19" s="133">
        <v>0</v>
      </c>
      <c r="G19" s="133">
        <v>0</v>
      </c>
    </row>
    <row r="20" spans="1:7">
      <c r="A20" s="43"/>
    </row>
    <row r="21" spans="1:7" ht="30.75" customHeight="1">
      <c r="A21" s="298"/>
      <c r="B21" s="298"/>
      <c r="C21" s="298"/>
      <c r="D21" s="298"/>
      <c r="E21" s="298"/>
      <c r="F21" s="298"/>
      <c r="G21" s="298"/>
    </row>
    <row r="22" spans="1:7">
      <c r="A22" s="36"/>
    </row>
    <row r="23" spans="1:7" ht="18" customHeight="1">
      <c r="A23" s="427"/>
      <c r="B23" s="427"/>
      <c r="C23" s="427"/>
      <c r="D23" s="427"/>
    </row>
    <row r="24" spans="1:7">
      <c r="A24" s="427"/>
      <c r="B24" s="427"/>
      <c r="C24" s="427"/>
      <c r="D24" s="427"/>
    </row>
    <row r="25" spans="1:7">
      <c r="A25" s="427"/>
      <c r="B25" s="427"/>
      <c r="C25" s="427"/>
      <c r="D25" s="427"/>
    </row>
    <row r="26" spans="1:7" ht="68.25" customHeight="1">
      <c r="A26" s="425"/>
      <c r="B26" s="425"/>
      <c r="C26" s="425"/>
      <c r="D26" s="425"/>
    </row>
    <row r="27" spans="1:7" ht="26.25" customHeight="1">
      <c r="A27" s="426"/>
      <c r="B27" s="426"/>
      <c r="C27" s="426"/>
      <c r="D27" s="426"/>
    </row>
    <row r="28" spans="1:7">
      <c r="A28" s="426"/>
      <c r="B28" s="426"/>
      <c r="C28" s="426"/>
      <c r="D28" s="426"/>
    </row>
    <row r="29" spans="1:7" ht="39.75" customHeight="1">
      <c r="A29" s="425"/>
      <c r="B29" s="425"/>
      <c r="C29" s="425"/>
      <c r="D29" s="425"/>
    </row>
    <row r="30" spans="1:7">
      <c r="A30" s="426"/>
      <c r="B30" s="426"/>
      <c r="C30" s="426"/>
      <c r="D30" s="426"/>
    </row>
    <row r="31" spans="1:7" ht="22.5" customHeight="1">
      <c r="A31" s="425"/>
      <c r="B31" s="425"/>
      <c r="C31" s="425"/>
      <c r="D31" s="425"/>
    </row>
    <row r="32" spans="1:7" ht="26.25" customHeight="1">
      <c r="A32" s="426"/>
      <c r="B32" s="426"/>
      <c r="C32" s="426"/>
      <c r="D32" s="426"/>
    </row>
    <row r="33" spans="1:7">
      <c r="A33" s="426"/>
      <c r="B33" s="426"/>
      <c r="C33" s="426"/>
      <c r="D33" s="426"/>
    </row>
    <row r="34" spans="1:7" ht="62.25" customHeight="1">
      <c r="A34" s="425"/>
      <c r="B34" s="425"/>
      <c r="C34" s="425"/>
      <c r="D34" s="425"/>
    </row>
    <row r="35" spans="1:7" ht="41.25" customHeight="1">
      <c r="A35" s="426"/>
      <c r="B35" s="426"/>
      <c r="C35" s="426"/>
      <c r="D35" s="426"/>
    </row>
    <row r="36" spans="1:7">
      <c r="A36" s="43"/>
    </row>
    <row r="37" spans="1:7">
      <c r="A37" s="428"/>
      <c r="B37" s="428"/>
      <c r="C37" s="428"/>
      <c r="D37" s="428"/>
      <c r="E37" s="428"/>
      <c r="F37" s="428"/>
      <c r="G37" s="428"/>
    </row>
    <row r="38" spans="1:7" ht="30.75" customHeight="1">
      <c r="A38" s="298"/>
      <c r="B38" s="298"/>
      <c r="C38" s="298"/>
      <c r="D38" s="298"/>
      <c r="E38" s="298"/>
      <c r="F38" s="298"/>
      <c r="G38" s="298"/>
    </row>
    <row r="39" spans="1:7">
      <c r="A39" s="43"/>
    </row>
    <row r="40" spans="1:7" ht="32.25" customHeight="1">
      <c r="A40" s="430"/>
      <c r="B40" s="430"/>
      <c r="C40" s="430"/>
      <c r="D40" s="430"/>
      <c r="E40" s="430"/>
      <c r="F40" s="430"/>
      <c r="G40" s="430"/>
    </row>
    <row r="41" spans="1:7">
      <c r="A41" s="36"/>
    </row>
    <row r="42" spans="1:7" ht="51.75" customHeight="1">
      <c r="A42" s="429"/>
      <c r="B42" s="429"/>
      <c r="C42" s="429"/>
      <c r="D42" s="135"/>
      <c r="E42" s="429"/>
      <c r="F42" s="429"/>
      <c r="G42" s="429"/>
    </row>
    <row r="43" spans="1:7">
      <c r="A43" s="429"/>
      <c r="B43" s="429"/>
      <c r="C43" s="429"/>
      <c r="D43" s="135"/>
      <c r="E43" s="429"/>
      <c r="F43" s="429"/>
      <c r="G43" s="429"/>
    </row>
    <row r="44" spans="1:7">
      <c r="A44" s="431"/>
      <c r="B44" s="431"/>
      <c r="C44" s="431"/>
      <c r="D44" s="431"/>
      <c r="E44" s="431"/>
      <c r="F44" s="431"/>
      <c r="G44" s="431"/>
    </row>
    <row r="45" spans="1:7">
      <c r="A45" s="16"/>
      <c r="B45" s="16"/>
      <c r="C45" s="16"/>
      <c r="D45" s="16"/>
      <c r="E45" s="16"/>
      <c r="F45" s="16"/>
      <c r="G45" s="16"/>
    </row>
    <row r="46" spans="1:7" ht="31.5" customHeight="1">
      <c r="A46" s="430"/>
      <c r="B46" s="430"/>
      <c r="C46" s="430"/>
      <c r="D46" s="430"/>
      <c r="E46" s="430"/>
      <c r="F46" s="430"/>
      <c r="G46" s="430"/>
    </row>
    <row r="47" spans="1:7">
      <c r="A47" s="43"/>
    </row>
    <row r="48" spans="1:7" ht="87.75" customHeight="1">
      <c r="A48" s="427"/>
      <c r="B48" s="427"/>
      <c r="C48" s="427"/>
      <c r="D48" s="427"/>
      <c r="E48" s="137"/>
    </row>
    <row r="49" spans="1:7" ht="15.75" customHeight="1">
      <c r="A49" s="427"/>
      <c r="B49" s="427"/>
      <c r="C49" s="427"/>
      <c r="D49" s="427"/>
      <c r="E49" s="137"/>
    </row>
    <row r="50" spans="1:7" ht="30" customHeight="1">
      <c r="A50" s="427"/>
      <c r="B50" s="427"/>
      <c r="C50" s="427"/>
      <c r="D50" s="427"/>
      <c r="E50" s="137"/>
    </row>
    <row r="51" spans="1:7">
      <c r="A51" s="43"/>
    </row>
    <row r="52" spans="1:7">
      <c r="A52" s="428"/>
      <c r="B52" s="428"/>
      <c r="C52" s="428"/>
      <c r="D52" s="428"/>
      <c r="E52" s="428"/>
      <c r="F52" s="428"/>
      <c r="G52" s="428"/>
    </row>
    <row r="53" spans="1:7" ht="30.75" customHeight="1">
      <c r="A53" s="433"/>
      <c r="B53" s="433"/>
      <c r="C53" s="433"/>
      <c r="D53" s="433"/>
      <c r="E53" s="433"/>
      <c r="F53" s="433"/>
      <c r="G53" s="433"/>
    </row>
    <row r="54" spans="1:7">
      <c r="A54" s="43"/>
    </row>
    <row r="55" spans="1:7" ht="89.25" customHeight="1">
      <c r="A55" s="429"/>
      <c r="B55" s="429"/>
      <c r="C55" s="429"/>
      <c r="D55" s="429"/>
    </row>
    <row r="56" spans="1:7">
      <c r="A56" s="138"/>
      <c r="B56" s="139"/>
      <c r="C56" s="138"/>
      <c r="D56" s="139"/>
    </row>
    <row r="57" spans="1:7">
      <c r="A57" s="136"/>
      <c r="B57" s="139"/>
      <c r="C57" s="136"/>
      <c r="D57" s="140"/>
    </row>
    <row r="58" spans="1:7">
      <c r="A58" s="138"/>
      <c r="B58" s="139"/>
      <c r="C58" s="138"/>
      <c r="D58" s="139"/>
    </row>
    <row r="59" spans="1:7">
      <c r="A59" s="136"/>
      <c r="B59" s="139"/>
      <c r="C59" s="136"/>
      <c r="D59" s="140"/>
    </row>
    <row r="60" spans="1:7">
      <c r="A60" s="136"/>
      <c r="B60" s="139"/>
      <c r="C60" s="136"/>
      <c r="D60" s="140"/>
    </row>
    <row r="61" spans="1:7">
      <c r="A61" s="136"/>
      <c r="B61" s="139"/>
      <c r="C61" s="136"/>
      <c r="D61" s="139"/>
    </row>
    <row r="62" spans="1:7">
      <c r="A62" s="136"/>
      <c r="B62" s="139"/>
      <c r="C62" s="136"/>
      <c r="D62" s="140"/>
    </row>
    <row r="63" spans="1:7">
      <c r="A63" s="138"/>
      <c r="B63" s="139"/>
      <c r="C63" s="138"/>
      <c r="D63" s="140"/>
    </row>
    <row r="64" spans="1:7">
      <c r="A64" s="136"/>
      <c r="B64" s="139"/>
      <c r="C64" s="136"/>
      <c r="D64" s="140"/>
    </row>
    <row r="65" spans="1:7">
      <c r="A65" s="136"/>
      <c r="B65" s="139"/>
      <c r="C65" s="136"/>
      <c r="D65" s="140"/>
    </row>
    <row r="66" spans="1:7">
      <c r="A66" s="136"/>
      <c r="B66" s="139"/>
      <c r="C66" s="136"/>
      <c r="D66" s="139"/>
    </row>
    <row r="67" spans="1:7">
      <c r="A67" s="136"/>
      <c r="B67" s="139"/>
      <c r="C67" s="136"/>
      <c r="D67" s="140"/>
    </row>
    <row r="68" spans="1:7">
      <c r="A68" s="138"/>
      <c r="B68" s="139"/>
      <c r="C68" s="138"/>
      <c r="D68" s="139"/>
    </row>
    <row r="69" spans="1:7">
      <c r="A69" s="43" t="s">
        <v>410</v>
      </c>
    </row>
    <row r="70" spans="1:7">
      <c r="A70" s="428"/>
      <c r="B70" s="428"/>
      <c r="C70" s="428"/>
      <c r="D70" s="428"/>
      <c r="E70" s="428"/>
      <c r="F70" s="428"/>
      <c r="G70" s="428"/>
    </row>
    <row r="71" spans="1:7" ht="33" customHeight="1">
      <c r="A71" s="433"/>
      <c r="B71" s="433"/>
      <c r="C71" s="433"/>
      <c r="D71" s="433"/>
      <c r="E71" s="433"/>
      <c r="F71" s="433"/>
      <c r="G71" s="433"/>
    </row>
    <row r="72" spans="1:7">
      <c r="A72" s="45"/>
    </row>
    <row r="73" spans="1:7" ht="89.25" customHeight="1">
      <c r="A73" s="429"/>
      <c r="B73" s="429"/>
      <c r="C73" s="429"/>
      <c r="D73" s="429"/>
    </row>
    <row r="74" spans="1:7">
      <c r="A74" s="138"/>
      <c r="B74" s="139"/>
      <c r="C74" s="138"/>
      <c r="D74" s="139"/>
    </row>
    <row r="75" spans="1:7">
      <c r="A75" s="136"/>
      <c r="B75" s="140"/>
      <c r="C75" s="136"/>
      <c r="D75" s="140"/>
    </row>
    <row r="76" spans="1:7">
      <c r="A76" s="138"/>
      <c r="B76" s="139"/>
      <c r="C76" s="138"/>
      <c r="D76" s="139"/>
    </row>
    <row r="77" spans="1:7">
      <c r="A77" s="136"/>
      <c r="B77" s="140"/>
      <c r="C77" s="136"/>
      <c r="D77" s="140"/>
    </row>
    <row r="78" spans="1:7">
      <c r="A78" s="136"/>
      <c r="B78" s="139"/>
      <c r="C78" s="136"/>
      <c r="D78" s="140"/>
    </row>
    <row r="79" spans="1:7">
      <c r="A79" s="136"/>
      <c r="B79" s="139"/>
      <c r="C79" s="136"/>
      <c r="D79" s="139"/>
    </row>
    <row r="80" spans="1:7">
      <c r="A80" s="136"/>
      <c r="B80" s="140"/>
      <c r="C80" s="136"/>
      <c r="D80" s="140"/>
    </row>
    <row r="81" spans="1:7">
      <c r="A81" s="138"/>
      <c r="B81" s="139"/>
      <c r="C81" s="138"/>
      <c r="D81" s="140"/>
    </row>
    <row r="82" spans="1:7">
      <c r="A82" s="136"/>
      <c r="B82" s="140"/>
      <c r="C82" s="136"/>
      <c r="D82" s="140"/>
    </row>
    <row r="83" spans="1:7">
      <c r="A83" s="136"/>
      <c r="B83" s="139"/>
      <c r="C83" s="136"/>
      <c r="D83" s="140"/>
    </row>
    <row r="84" spans="1:7">
      <c r="A84" s="136"/>
      <c r="B84" s="139"/>
      <c r="C84" s="136"/>
      <c r="D84" s="139"/>
    </row>
    <row r="85" spans="1:7">
      <c r="A85" s="136"/>
      <c r="B85" s="140"/>
      <c r="C85" s="136"/>
      <c r="D85" s="140"/>
    </row>
    <row r="86" spans="1:7">
      <c r="A86" s="138"/>
      <c r="B86" s="139"/>
      <c r="C86" s="138"/>
      <c r="D86" s="139"/>
    </row>
    <row r="87" spans="1:7">
      <c r="A87" s="43"/>
    </row>
    <row r="88" spans="1:7">
      <c r="A88" s="428"/>
      <c r="B88" s="428"/>
      <c r="C88" s="428"/>
      <c r="D88" s="428"/>
      <c r="E88" s="428"/>
      <c r="F88" s="428"/>
      <c r="G88" s="428"/>
    </row>
    <row r="89" spans="1:7" ht="31.5" customHeight="1">
      <c r="A89" s="432"/>
      <c r="B89" s="432"/>
      <c r="C89" s="432"/>
      <c r="D89" s="432"/>
      <c r="E89" s="432"/>
      <c r="F89" s="432"/>
      <c r="G89" s="432"/>
    </row>
    <row r="90" spans="1:7">
      <c r="A90" s="45"/>
    </row>
    <row r="91" spans="1:7" ht="89.25" customHeight="1">
      <c r="A91" s="429"/>
      <c r="B91" s="429"/>
      <c r="C91" s="429"/>
      <c r="D91" s="429"/>
    </row>
    <row r="92" spans="1:7">
      <c r="A92" s="138"/>
      <c r="B92" s="139"/>
      <c r="C92" s="138"/>
      <c r="D92" s="139"/>
    </row>
    <row r="93" spans="1:7">
      <c r="A93" s="136"/>
      <c r="B93" s="140"/>
      <c r="C93" s="136"/>
      <c r="D93" s="140"/>
    </row>
    <row r="94" spans="1:7">
      <c r="A94" s="138"/>
      <c r="B94" s="139"/>
      <c r="C94" s="138"/>
      <c r="D94" s="139"/>
    </row>
    <row r="95" spans="1:7">
      <c r="A95" s="136"/>
      <c r="B95" s="140"/>
      <c r="C95" s="136"/>
      <c r="D95" s="140"/>
    </row>
    <row r="96" spans="1:7">
      <c r="A96" s="136"/>
      <c r="B96" s="139"/>
      <c r="C96" s="136"/>
      <c r="D96" s="140"/>
    </row>
    <row r="97" spans="1:4">
      <c r="A97" s="136"/>
      <c r="B97" s="139"/>
      <c r="C97" s="136"/>
      <c r="D97" s="139"/>
    </row>
    <row r="98" spans="1:4">
      <c r="A98" s="136"/>
      <c r="B98" s="140"/>
      <c r="C98" s="136"/>
      <c r="D98" s="140"/>
    </row>
    <row r="99" spans="1:4">
      <c r="A99" s="138"/>
      <c r="B99" s="139"/>
      <c r="C99" s="138"/>
      <c r="D99" s="140"/>
    </row>
    <row r="100" spans="1:4">
      <c r="A100" s="136"/>
      <c r="B100" s="140"/>
      <c r="C100" s="136"/>
      <c r="D100" s="140"/>
    </row>
    <row r="101" spans="1:4">
      <c r="A101" s="136"/>
      <c r="B101" s="139"/>
      <c r="C101" s="136"/>
      <c r="D101" s="140"/>
    </row>
    <row r="102" spans="1:4">
      <c r="A102" s="136"/>
      <c r="B102" s="139"/>
      <c r="C102" s="136"/>
      <c r="D102" s="139"/>
    </row>
    <row r="103" spans="1:4">
      <c r="A103" s="136"/>
      <c r="B103" s="140"/>
      <c r="C103" s="136"/>
      <c r="D103" s="140"/>
    </row>
    <row r="104" spans="1:4">
      <c r="A104" s="138"/>
      <c r="B104" s="139"/>
      <c r="C104" s="138"/>
      <c r="D104" s="139"/>
    </row>
  </sheetData>
  <mergeCells count="52">
    <mergeCell ref="G11:G12"/>
    <mergeCell ref="D11:D12"/>
    <mergeCell ref="E17:G17"/>
    <mergeCell ref="E11:E12"/>
    <mergeCell ref="F4:G4"/>
    <mergeCell ref="A13:G13"/>
    <mergeCell ref="A15:G15"/>
    <mergeCell ref="A17:D18"/>
    <mergeCell ref="A7:G7"/>
    <mergeCell ref="A9:G9"/>
    <mergeCell ref="B11:B12"/>
    <mergeCell ref="F11:F12"/>
    <mergeCell ref="C11:C12"/>
    <mergeCell ref="A11:A12"/>
    <mergeCell ref="A91:B91"/>
    <mergeCell ref="C91:D91"/>
    <mergeCell ref="A44:G44"/>
    <mergeCell ref="A55:B55"/>
    <mergeCell ref="A48:D49"/>
    <mergeCell ref="A50:D50"/>
    <mergeCell ref="A89:G89"/>
    <mergeCell ref="C73:D73"/>
    <mergeCell ref="A46:G46"/>
    <mergeCell ref="C55:D55"/>
    <mergeCell ref="A53:G53"/>
    <mergeCell ref="A88:G88"/>
    <mergeCell ref="A52:G52"/>
    <mergeCell ref="A73:B73"/>
    <mergeCell ref="A71:G71"/>
    <mergeCell ref="A70:G70"/>
    <mergeCell ref="B42:B43"/>
    <mergeCell ref="C42:C43"/>
    <mergeCell ref="A40:G40"/>
    <mergeCell ref="E42:E43"/>
    <mergeCell ref="A42:A43"/>
    <mergeCell ref="G42:G43"/>
    <mergeCell ref="F42:F43"/>
    <mergeCell ref="A38:G38"/>
    <mergeCell ref="A37:G37"/>
    <mergeCell ref="A30:D30"/>
    <mergeCell ref="A35:D35"/>
    <mergeCell ref="A34:D34"/>
    <mergeCell ref="A33:D33"/>
    <mergeCell ref="A32:D32"/>
    <mergeCell ref="A31:D31"/>
    <mergeCell ref="A19:D19"/>
    <mergeCell ref="A29:D29"/>
    <mergeCell ref="A28:D28"/>
    <mergeCell ref="A27:D27"/>
    <mergeCell ref="A26:D26"/>
    <mergeCell ref="A21:G21"/>
    <mergeCell ref="A23:D25"/>
  </mergeCells>
  <phoneticPr fontId="15" type="noConversion"/>
  <pageMargins left="0.7" right="0.7" top="0.75" bottom="0.75" header="0.3" footer="0.3"/>
  <pageSetup paperSize="9" scale="7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7"/>
  <dimension ref="A1:B10"/>
  <sheetViews>
    <sheetView topLeftCell="A4" workbookViewId="0">
      <selection activeCell="B17" sqref="B17"/>
    </sheetView>
  </sheetViews>
  <sheetFormatPr defaultRowHeight="15.75"/>
  <cols>
    <col min="1" max="1" width="46.625" customWidth="1"/>
    <col min="2" max="2" width="19.875" customWidth="1"/>
  </cols>
  <sheetData>
    <row r="1" spans="1:2" ht="15.75" customHeight="1">
      <c r="B1" s="450" t="s">
        <v>702</v>
      </c>
    </row>
    <row r="2" spans="1:2">
      <c r="B2" s="451"/>
    </row>
    <row r="3" spans="1:2">
      <c r="B3" s="451"/>
    </row>
    <row r="4" spans="1:2">
      <c r="B4" s="451"/>
    </row>
    <row r="5" spans="1:2">
      <c r="A5" s="13"/>
    </row>
    <row r="6" spans="1:2">
      <c r="A6" s="13"/>
    </row>
    <row r="7" spans="1:2" ht="18.75">
      <c r="A7" s="449"/>
      <c r="B7" s="449"/>
    </row>
    <row r="8" spans="1:2" ht="37.5" customHeight="1">
      <c r="A8" s="298"/>
      <c r="B8" s="298"/>
    </row>
    <row r="9" spans="1:2" ht="18.75">
      <c r="A9" s="37"/>
    </row>
    <row r="10" spans="1:2" ht="35.25" customHeight="1"/>
  </sheetData>
  <mergeCells count="3">
    <mergeCell ref="A7:B7"/>
    <mergeCell ref="A8:B8"/>
    <mergeCell ref="B1:B4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/>
  <dimension ref="A1:D12"/>
  <sheetViews>
    <sheetView workbookViewId="0">
      <selection activeCell="B14" sqref="B14"/>
    </sheetView>
  </sheetViews>
  <sheetFormatPr defaultRowHeight="15.75"/>
  <cols>
    <col min="1" max="1" width="41.625" customWidth="1"/>
    <col min="2" max="2" width="14.625" customWidth="1"/>
  </cols>
  <sheetData>
    <row r="1" spans="1:4">
      <c r="A1" s="1"/>
      <c r="B1" s="1" t="s">
        <v>638</v>
      </c>
    </row>
    <row r="2" spans="1:4">
      <c r="A2" s="1"/>
      <c r="B2" s="1" t="s">
        <v>604</v>
      </c>
    </row>
    <row r="3" spans="1:4">
      <c r="A3" s="1"/>
      <c r="B3" s="1" t="s">
        <v>399</v>
      </c>
    </row>
    <row r="4" spans="1:4">
      <c r="A4" s="1"/>
      <c r="B4" s="273" t="s">
        <v>710</v>
      </c>
    </row>
    <row r="5" spans="1:4">
      <c r="A5" s="1"/>
      <c r="B5" s="1"/>
    </row>
    <row r="6" spans="1:4" ht="163.5" customHeight="1">
      <c r="A6" s="278" t="s">
        <v>715</v>
      </c>
      <c r="B6" s="278"/>
      <c r="C6" s="278"/>
      <c r="D6" s="278"/>
    </row>
    <row r="7" spans="1:4" ht="18.75">
      <c r="A7" s="37"/>
    </row>
    <row r="8" spans="1:4" ht="19.5" thickBot="1">
      <c r="A8" s="38"/>
      <c r="B8" s="38" t="s">
        <v>395</v>
      </c>
    </row>
    <row r="9" spans="1:4" ht="36.75" customHeight="1">
      <c r="A9" s="288" t="s">
        <v>396</v>
      </c>
      <c r="B9" s="279" t="s">
        <v>397</v>
      </c>
      <c r="C9" s="280"/>
      <c r="D9" s="281"/>
    </row>
    <row r="10" spans="1:4" ht="16.5" thickBot="1">
      <c r="A10" s="289"/>
      <c r="B10" s="282"/>
      <c r="C10" s="283"/>
      <c r="D10" s="284"/>
    </row>
    <row r="11" spans="1:4" ht="19.5" thickBot="1">
      <c r="A11" s="39">
        <v>1</v>
      </c>
      <c r="B11" s="285">
        <v>2</v>
      </c>
      <c r="C11" s="286"/>
      <c r="D11" s="287"/>
    </row>
    <row r="12" spans="1:4" ht="16.5" thickBot="1">
      <c r="A12" s="202" t="s">
        <v>398</v>
      </c>
      <c r="B12" s="275">
        <v>6.6699999999999995E-2</v>
      </c>
      <c r="C12" s="276"/>
      <c r="D12" s="277"/>
    </row>
  </sheetData>
  <mergeCells count="5">
    <mergeCell ref="B12:D12"/>
    <mergeCell ref="A6:D6"/>
    <mergeCell ref="B9:D10"/>
    <mergeCell ref="B11:D11"/>
    <mergeCell ref="A9:A10"/>
  </mergeCells>
  <phoneticPr fontId="1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E51"/>
  <sheetViews>
    <sheetView tabSelected="1" topLeftCell="A31" zoomScale="75" workbookViewId="0">
      <selection activeCell="F37" sqref="F37"/>
    </sheetView>
  </sheetViews>
  <sheetFormatPr defaultRowHeight="15.75"/>
  <cols>
    <col min="1" max="1" width="28.125" customWidth="1"/>
    <col min="2" max="2" width="35.75" customWidth="1"/>
    <col min="3" max="3" width="15.125" customWidth="1"/>
    <col min="4" max="4" width="12" customWidth="1"/>
    <col min="5" max="5" width="13" customWidth="1"/>
  </cols>
  <sheetData>
    <row r="1" spans="1:5" ht="15.75" customHeight="1">
      <c r="C1" s="290" t="s">
        <v>711</v>
      </c>
      <c r="D1" s="290"/>
    </row>
    <row r="2" spans="1:5">
      <c r="C2" s="290"/>
      <c r="D2" s="290"/>
    </row>
    <row r="3" spans="1:5">
      <c r="C3" s="290"/>
      <c r="D3" s="290"/>
    </row>
    <row r="4" spans="1:5">
      <c r="C4" s="290"/>
      <c r="D4" s="290"/>
    </row>
    <row r="5" spans="1:5" ht="20.25" customHeight="1">
      <c r="A5" s="291" t="s">
        <v>626</v>
      </c>
      <c r="B5" s="291"/>
      <c r="C5" s="291"/>
    </row>
    <row r="6" spans="1:5" ht="20.25" customHeight="1">
      <c r="A6" s="291"/>
      <c r="B6" s="291"/>
      <c r="C6" s="291"/>
    </row>
    <row r="7" spans="1:5" ht="21" thickBot="1">
      <c r="A7" s="292" t="s">
        <v>334</v>
      </c>
      <c r="B7" s="292"/>
      <c r="C7" s="292"/>
    </row>
    <row r="8" spans="1:5" ht="45.75" customHeight="1" thickBot="1">
      <c r="A8" s="293" t="s">
        <v>552</v>
      </c>
      <c r="B8" s="293" t="s">
        <v>627</v>
      </c>
      <c r="C8" s="156" t="s">
        <v>481</v>
      </c>
      <c r="D8" s="163" t="s">
        <v>481</v>
      </c>
      <c r="E8" s="162" t="s">
        <v>481</v>
      </c>
    </row>
    <row r="9" spans="1:5" ht="16.5" thickBot="1">
      <c r="A9" s="294"/>
      <c r="B9" s="294"/>
      <c r="C9" s="157">
        <v>2018</v>
      </c>
      <c r="D9" s="133">
        <v>2019</v>
      </c>
      <c r="E9" s="177">
        <v>2020</v>
      </c>
    </row>
    <row r="10" spans="1:5" ht="16.5" thickBot="1">
      <c r="A10" s="21"/>
      <c r="B10" s="42" t="s">
        <v>628</v>
      </c>
      <c r="C10" s="158"/>
      <c r="D10" s="175"/>
      <c r="E10" s="176"/>
    </row>
    <row r="11" spans="1:5" ht="32.25" thickBot="1">
      <c r="A11" s="164">
        <v>182</v>
      </c>
      <c r="B11" s="165" t="s">
        <v>162</v>
      </c>
      <c r="C11" s="166">
        <f>C12+C16+C19</f>
        <v>5848200</v>
      </c>
      <c r="D11" s="189">
        <f>D12+D16+D19</f>
        <v>5876150</v>
      </c>
      <c r="E11" s="190">
        <f>E12+E16+E19</f>
        <v>5891890</v>
      </c>
    </row>
    <row r="12" spans="1:5" ht="16.5" thickBot="1">
      <c r="A12" s="167" t="s">
        <v>629</v>
      </c>
      <c r="B12" s="168" t="s">
        <v>630</v>
      </c>
      <c r="C12" s="169">
        <f>SUM(C13:C15)</f>
        <v>4351400</v>
      </c>
      <c r="D12" s="189">
        <f>(D13+D14+D15)</f>
        <v>4351850</v>
      </c>
      <c r="E12" s="190">
        <f>(E13+E14+E15)</f>
        <v>4352590</v>
      </c>
    </row>
    <row r="13" spans="1:5" ht="94.5" customHeight="1" thickBot="1">
      <c r="A13" s="44" t="s">
        <v>568</v>
      </c>
      <c r="B13" s="46" t="s">
        <v>553</v>
      </c>
      <c r="C13" s="159">
        <v>4334400</v>
      </c>
      <c r="D13" s="191">
        <v>4334400</v>
      </c>
      <c r="E13" s="193">
        <v>4334400</v>
      </c>
    </row>
    <row r="14" spans="1:5" ht="117" customHeight="1" thickBot="1">
      <c r="A14" s="44" t="s">
        <v>569</v>
      </c>
      <c r="B14" s="47" t="s">
        <v>631</v>
      </c>
      <c r="C14" s="160">
        <v>14500</v>
      </c>
      <c r="D14" s="191">
        <v>14800</v>
      </c>
      <c r="E14" s="188">
        <v>15300</v>
      </c>
    </row>
    <row r="15" spans="1:5" ht="79.5" thickBot="1">
      <c r="A15" s="44" t="s">
        <v>570</v>
      </c>
      <c r="B15" s="19" t="s">
        <v>571</v>
      </c>
      <c r="C15" s="161">
        <v>2500</v>
      </c>
      <c r="D15" s="191">
        <v>2650</v>
      </c>
      <c r="E15" s="188">
        <v>2890</v>
      </c>
    </row>
    <row r="16" spans="1:5" ht="16.5" thickBot="1">
      <c r="A16" s="92" t="s">
        <v>632</v>
      </c>
      <c r="B16" s="170" t="s">
        <v>633</v>
      </c>
      <c r="C16" s="171">
        <f>C17</f>
        <v>236800</v>
      </c>
      <c r="D16" s="189">
        <f>D17</f>
        <v>254200</v>
      </c>
      <c r="E16" s="190">
        <f>E17</f>
        <v>269100</v>
      </c>
    </row>
    <row r="17" spans="1:5" ht="16.5" thickBot="1">
      <c r="A17" s="44" t="s">
        <v>572</v>
      </c>
      <c r="B17" s="19" t="s">
        <v>573</v>
      </c>
      <c r="C17" s="161">
        <v>236800</v>
      </c>
      <c r="D17" s="191">
        <v>254200</v>
      </c>
      <c r="E17" s="188">
        <v>269100</v>
      </c>
    </row>
    <row r="18" spans="1:5" ht="31.5" customHeight="1" thickBot="1">
      <c r="A18" s="47" t="s">
        <v>574</v>
      </c>
      <c r="B18" s="47" t="s">
        <v>634</v>
      </c>
      <c r="C18" s="160">
        <v>0</v>
      </c>
      <c r="D18" s="191">
        <v>0</v>
      </c>
      <c r="E18" s="188">
        <v>0</v>
      </c>
    </row>
    <row r="19" spans="1:5" ht="16.5" thickBot="1">
      <c r="A19" s="92" t="s">
        <v>635</v>
      </c>
      <c r="B19" s="170" t="s">
        <v>696</v>
      </c>
      <c r="C19" s="171">
        <f>SUM(C20:C22)</f>
        <v>1260000</v>
      </c>
      <c r="D19" s="189">
        <f>(D20+D21+D22)</f>
        <v>1270100</v>
      </c>
      <c r="E19" s="190">
        <f>(E20+E21+E22)</f>
        <v>1270200</v>
      </c>
    </row>
    <row r="20" spans="1:5" ht="79.5" thickBot="1">
      <c r="A20" s="47" t="s">
        <v>420</v>
      </c>
      <c r="B20" s="48" t="s">
        <v>421</v>
      </c>
      <c r="C20" s="160">
        <v>60000</v>
      </c>
      <c r="D20" s="191">
        <v>70100</v>
      </c>
      <c r="E20" s="188">
        <v>70200</v>
      </c>
    </row>
    <row r="21" spans="1:5" ht="67.5" customHeight="1" thickBot="1">
      <c r="A21" s="47" t="s">
        <v>423</v>
      </c>
      <c r="B21" s="10" t="s">
        <v>422</v>
      </c>
      <c r="C21" s="160">
        <v>755000</v>
      </c>
      <c r="D21" s="191">
        <v>755000</v>
      </c>
      <c r="E21" s="188">
        <v>755000</v>
      </c>
    </row>
    <row r="22" spans="1:5" ht="63" customHeight="1" thickBot="1">
      <c r="A22" s="47" t="s">
        <v>424</v>
      </c>
      <c r="B22" s="47" t="s">
        <v>425</v>
      </c>
      <c r="C22" s="160">
        <v>445000</v>
      </c>
      <c r="D22" s="191">
        <v>445000</v>
      </c>
      <c r="E22" s="188">
        <v>445000</v>
      </c>
    </row>
    <row r="23" spans="1:5" ht="32.25" thickBot="1">
      <c r="A23" s="172">
        <v>100</v>
      </c>
      <c r="B23" s="73" t="s">
        <v>575</v>
      </c>
      <c r="C23" s="194">
        <f>SUM(C24:C27)</f>
        <v>1223326.32</v>
      </c>
      <c r="D23" s="189">
        <f>(D24+D25+D26+D27)</f>
        <v>1380063.21</v>
      </c>
      <c r="E23" s="190">
        <f>(E24+E25+E26+E27)</f>
        <v>1436582.6700000002</v>
      </c>
    </row>
    <row r="24" spans="1:5" ht="126.75" thickBot="1">
      <c r="A24" s="44" t="s">
        <v>697</v>
      </c>
      <c r="B24" s="5" t="s">
        <v>0</v>
      </c>
      <c r="C24" s="192">
        <v>456316.96</v>
      </c>
      <c r="D24" s="191">
        <v>517200.6</v>
      </c>
      <c r="E24" s="188">
        <v>546465.67000000004</v>
      </c>
    </row>
    <row r="25" spans="1:5" ht="158.25" thickBot="1">
      <c r="A25" s="44" t="s">
        <v>152</v>
      </c>
      <c r="B25" s="5" t="s">
        <v>1</v>
      </c>
      <c r="C25" s="192">
        <v>3502.08</v>
      </c>
      <c r="D25" s="191">
        <v>3632.46</v>
      </c>
      <c r="E25" s="188">
        <v>3730.39</v>
      </c>
    </row>
    <row r="26" spans="1:5" ht="126.75" thickBot="1">
      <c r="A26" s="44" t="s">
        <v>154</v>
      </c>
      <c r="B26" s="5" t="s">
        <v>2</v>
      </c>
      <c r="C26" s="192">
        <v>834073.08</v>
      </c>
      <c r="D26" s="191">
        <v>929251.25</v>
      </c>
      <c r="E26" s="188">
        <v>981024.04</v>
      </c>
    </row>
    <row r="27" spans="1:5" ht="126.75" thickBot="1">
      <c r="A27" s="44" t="s">
        <v>156</v>
      </c>
      <c r="B27" s="5" t="s">
        <v>547</v>
      </c>
      <c r="C27" s="192">
        <v>-70565.8</v>
      </c>
      <c r="D27" s="191">
        <v>-70021.100000000006</v>
      </c>
      <c r="E27" s="188">
        <v>-94637.43</v>
      </c>
    </row>
    <row r="28" spans="1:5" ht="32.25" thickBot="1">
      <c r="A28" s="172">
        <v>900</v>
      </c>
      <c r="B28" s="73" t="s">
        <v>647</v>
      </c>
      <c r="C28" s="194">
        <f>SUM(C29:C30)</f>
        <v>205100</v>
      </c>
      <c r="D28" s="189">
        <f>(D29+D30)</f>
        <v>217200</v>
      </c>
      <c r="E28" s="190">
        <f>(E29+E30)</f>
        <v>228700</v>
      </c>
    </row>
    <row r="29" spans="1:5" ht="81" customHeight="1" thickBot="1">
      <c r="A29" s="141" t="s">
        <v>680</v>
      </c>
      <c r="B29" s="7" t="s">
        <v>158</v>
      </c>
      <c r="C29" s="195">
        <v>160000</v>
      </c>
      <c r="D29" s="191">
        <v>171000</v>
      </c>
      <c r="E29" s="188">
        <v>182500</v>
      </c>
    </row>
    <row r="30" spans="1:5" ht="48" customHeight="1" thickBot="1">
      <c r="A30" s="141" t="s">
        <v>681</v>
      </c>
      <c r="B30" s="7" t="s">
        <v>563</v>
      </c>
      <c r="C30" s="195">
        <v>45100</v>
      </c>
      <c r="D30" s="191">
        <v>46200</v>
      </c>
      <c r="E30" s="188">
        <v>46200</v>
      </c>
    </row>
    <row r="31" spans="1:5" ht="48" customHeight="1" thickBot="1">
      <c r="A31" s="173">
        <v>933</v>
      </c>
      <c r="B31" s="164" t="s">
        <v>159</v>
      </c>
      <c r="C31" s="196">
        <f>(C32+C33+C34++C35+C38+C36+C37)</f>
        <v>571252</v>
      </c>
      <c r="D31" s="258">
        <f>(D32+D33+D34+D35+D38+D37)</f>
        <v>124052</v>
      </c>
      <c r="E31" s="259">
        <f>(E32+E33+E34+E35+E38)</f>
        <v>96652</v>
      </c>
    </row>
    <row r="32" spans="1:5" ht="69.75" customHeight="1" thickBot="1">
      <c r="A32" s="44" t="s">
        <v>160</v>
      </c>
      <c r="B32" s="46" t="s">
        <v>164</v>
      </c>
      <c r="C32" s="195">
        <v>10000</v>
      </c>
      <c r="D32" s="187">
        <v>10200</v>
      </c>
      <c r="E32" s="188">
        <v>10600</v>
      </c>
    </row>
    <row r="33" spans="1:5" ht="66" customHeight="1" thickBot="1">
      <c r="A33" s="44" t="s">
        <v>427</v>
      </c>
      <c r="B33" s="46" t="s">
        <v>426</v>
      </c>
      <c r="C33" s="195">
        <v>19852</v>
      </c>
      <c r="D33" s="191">
        <v>19852</v>
      </c>
      <c r="E33" s="188">
        <v>19852</v>
      </c>
    </row>
    <row r="34" spans="1:5" ht="57" customHeight="1" thickBot="1">
      <c r="A34" s="47" t="s">
        <v>429</v>
      </c>
      <c r="B34" s="47" t="s">
        <v>428</v>
      </c>
      <c r="C34" s="197">
        <v>20000</v>
      </c>
      <c r="D34" s="191">
        <v>20000</v>
      </c>
      <c r="E34" s="188">
        <v>20000</v>
      </c>
    </row>
    <row r="35" spans="1:5" ht="110.25" customHeight="1" thickBot="1">
      <c r="A35" s="44" t="s">
        <v>479</v>
      </c>
      <c r="B35" s="19" t="s">
        <v>480</v>
      </c>
      <c r="C35" s="257">
        <v>1000</v>
      </c>
      <c r="D35" s="211">
        <v>1000</v>
      </c>
      <c r="E35" s="213">
        <v>1000</v>
      </c>
    </row>
    <row r="36" spans="1:5" ht="152.25" customHeight="1" thickBot="1">
      <c r="A36" s="44" t="s">
        <v>232</v>
      </c>
      <c r="B36" s="256" t="s">
        <v>231</v>
      </c>
      <c r="C36" s="261">
        <v>450000</v>
      </c>
      <c r="D36" s="261">
        <v>0</v>
      </c>
      <c r="E36" s="261">
        <v>0</v>
      </c>
    </row>
    <row r="37" spans="1:5" ht="152.25" customHeight="1" thickBot="1">
      <c r="A37" s="262" t="s">
        <v>262</v>
      </c>
      <c r="B37" s="47" t="s">
        <v>261</v>
      </c>
      <c r="C37" s="261">
        <v>25200</v>
      </c>
      <c r="D37" s="261">
        <v>27800</v>
      </c>
      <c r="E37" s="261">
        <v>0</v>
      </c>
    </row>
    <row r="38" spans="1:5" ht="126.75" thickBot="1">
      <c r="A38" s="44" t="s">
        <v>431</v>
      </c>
      <c r="B38" s="19" t="s">
        <v>430</v>
      </c>
      <c r="C38" s="192">
        <v>45200</v>
      </c>
      <c r="D38" s="215">
        <v>45200</v>
      </c>
      <c r="E38" s="214">
        <v>45200</v>
      </c>
    </row>
    <row r="39" spans="1:5" ht="16.5" thickBot="1">
      <c r="A39" s="172">
        <v>933</v>
      </c>
      <c r="B39" s="170" t="s">
        <v>548</v>
      </c>
      <c r="C39" s="194">
        <f>C40</f>
        <v>7122949</v>
      </c>
      <c r="D39" s="260">
        <f>D40</f>
        <v>8583455.5</v>
      </c>
      <c r="E39" s="216">
        <f>E40</f>
        <v>6493737</v>
      </c>
    </row>
    <row r="40" spans="1:5" ht="48" thickBot="1">
      <c r="A40" s="92" t="s">
        <v>549</v>
      </c>
      <c r="B40" s="170" t="s">
        <v>550</v>
      </c>
      <c r="C40" s="194">
        <f>SUM(C41:C50)</f>
        <v>7122949</v>
      </c>
      <c r="D40" s="260">
        <f>SUM(D41:D50)</f>
        <v>8583455.5</v>
      </c>
      <c r="E40" s="260">
        <f>SUM(E41:E50)</f>
        <v>6493737</v>
      </c>
    </row>
    <row r="41" spans="1:5" ht="48" thickBot="1">
      <c r="A41" s="44" t="s">
        <v>233</v>
      </c>
      <c r="B41" s="19" t="s">
        <v>432</v>
      </c>
      <c r="C41" s="192">
        <v>6540300</v>
      </c>
      <c r="D41" s="191">
        <v>6403200</v>
      </c>
      <c r="E41" s="188">
        <v>6333200</v>
      </c>
    </row>
    <row r="42" spans="1:5" ht="71.25" customHeight="1" thickBot="1">
      <c r="A42" s="44" t="s">
        <v>236</v>
      </c>
      <c r="B42" s="46" t="s">
        <v>433</v>
      </c>
      <c r="C42" s="195">
        <v>151300</v>
      </c>
      <c r="D42" s="191">
        <v>153000</v>
      </c>
      <c r="E42" s="188">
        <v>158400</v>
      </c>
    </row>
    <row r="43" spans="1:5" ht="123.75" customHeight="1" thickBot="1">
      <c r="A43" s="44" t="s">
        <v>235</v>
      </c>
      <c r="B43" s="46" t="s">
        <v>478</v>
      </c>
      <c r="C43" s="195">
        <v>0</v>
      </c>
      <c r="D43" s="211">
        <v>2025408</v>
      </c>
      <c r="E43" s="213">
        <v>0</v>
      </c>
    </row>
    <row r="44" spans="1:5" ht="77.25" customHeight="1" thickBot="1">
      <c r="A44" s="44" t="s">
        <v>311</v>
      </c>
      <c r="B44" s="46" t="s">
        <v>312</v>
      </c>
      <c r="C44" s="195">
        <v>1341</v>
      </c>
      <c r="D44" s="212">
        <v>1376</v>
      </c>
      <c r="E44" s="212">
        <v>1376</v>
      </c>
    </row>
    <row r="45" spans="1:5" ht="32.25" thickBot="1">
      <c r="A45" s="44" t="s">
        <v>234</v>
      </c>
      <c r="B45" s="46" t="s">
        <v>436</v>
      </c>
      <c r="C45" s="195">
        <v>423019</v>
      </c>
      <c r="D45" s="212"/>
      <c r="E45" s="212"/>
    </row>
    <row r="46" spans="1:5" ht="117" customHeight="1" thickBot="1">
      <c r="A46" s="47" t="s">
        <v>237</v>
      </c>
      <c r="B46" s="271" t="s">
        <v>706</v>
      </c>
      <c r="C46" s="197">
        <v>6989</v>
      </c>
      <c r="D46" s="212">
        <v>471.5</v>
      </c>
      <c r="E46" s="212">
        <v>761</v>
      </c>
    </row>
    <row r="47" spans="1:5" ht="78" customHeight="1" thickBot="1">
      <c r="A47" s="47" t="s">
        <v>279</v>
      </c>
      <c r="B47" s="47" t="s">
        <v>280</v>
      </c>
      <c r="C47" s="197">
        <v>0</v>
      </c>
      <c r="D47" s="212">
        <v>0</v>
      </c>
      <c r="E47" s="212">
        <v>0</v>
      </c>
    </row>
    <row r="48" spans="1:5" ht="110.25" customHeight="1" thickBot="1">
      <c r="A48" s="47" t="s">
        <v>281</v>
      </c>
      <c r="B48" s="47" t="s">
        <v>282</v>
      </c>
      <c r="C48" s="197">
        <v>0</v>
      </c>
      <c r="D48" s="212">
        <v>0</v>
      </c>
      <c r="E48" s="212">
        <v>0</v>
      </c>
    </row>
    <row r="49" spans="1:5" ht="92.25" customHeight="1" thickBot="1">
      <c r="A49" s="47" t="s">
        <v>297</v>
      </c>
      <c r="B49" s="47" t="s">
        <v>298</v>
      </c>
      <c r="C49" s="197">
        <v>0</v>
      </c>
      <c r="D49" s="212">
        <v>0</v>
      </c>
      <c r="E49" s="212">
        <v>0</v>
      </c>
    </row>
    <row r="50" spans="1:5" ht="79.5" thickBot="1">
      <c r="A50" s="44" t="s">
        <v>240</v>
      </c>
      <c r="B50" s="19" t="s">
        <v>438</v>
      </c>
      <c r="C50" s="192">
        <v>0</v>
      </c>
      <c r="D50" s="215">
        <v>0</v>
      </c>
      <c r="E50" s="214">
        <v>0</v>
      </c>
    </row>
    <row r="51" spans="1:5" ht="16.5" thickBot="1">
      <c r="A51" s="76"/>
      <c r="B51" s="170" t="s">
        <v>551</v>
      </c>
      <c r="C51" s="174">
        <f>C11+C23+C28+C31+C39</f>
        <v>14970827.32</v>
      </c>
      <c r="D51" s="216">
        <f>D11+D23+D28+D31+D39</f>
        <v>16180920.710000001</v>
      </c>
      <c r="E51" s="216">
        <f>E11+E23+E28+E31+E39</f>
        <v>14147561.67</v>
      </c>
    </row>
  </sheetData>
  <mergeCells count="5">
    <mergeCell ref="C1:D4"/>
    <mergeCell ref="A5:C6"/>
    <mergeCell ref="A7:C7"/>
    <mergeCell ref="A8:A9"/>
    <mergeCell ref="B8:B9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C46"/>
  <sheetViews>
    <sheetView workbookViewId="0">
      <selection activeCell="A4" sqref="A4"/>
    </sheetView>
  </sheetViews>
  <sheetFormatPr defaultRowHeight="15.75"/>
  <cols>
    <col min="1" max="1" width="39.25" customWidth="1"/>
    <col min="2" max="2" width="45.125" customWidth="1"/>
  </cols>
  <sheetData>
    <row r="1" spans="1:3">
      <c r="A1" s="1"/>
      <c r="B1" s="1" t="s">
        <v>639</v>
      </c>
    </row>
    <row r="2" spans="1:3">
      <c r="A2" s="1"/>
      <c r="B2" s="1" t="s">
        <v>566</v>
      </c>
    </row>
    <row r="3" spans="1:3">
      <c r="A3" s="1"/>
      <c r="B3" s="1" t="s">
        <v>559</v>
      </c>
    </row>
    <row r="4" spans="1:3">
      <c r="A4" s="1"/>
      <c r="B4" s="272" t="s">
        <v>707</v>
      </c>
    </row>
    <row r="5" spans="1:3">
      <c r="A5" s="13"/>
    </row>
    <row r="6" spans="1:3" ht="33.75" customHeight="1">
      <c r="A6" s="298" t="s">
        <v>335</v>
      </c>
      <c r="B6" s="298"/>
    </row>
    <row r="7" spans="1:3" ht="16.5" thickBot="1">
      <c r="A7" s="14"/>
    </row>
    <row r="8" spans="1:3" ht="43.5" thickBot="1">
      <c r="A8" s="23" t="s">
        <v>161</v>
      </c>
      <c r="B8" s="23" t="s">
        <v>567</v>
      </c>
      <c r="C8" s="22"/>
    </row>
    <row r="9" spans="1:3" ht="16.5" thickBot="1">
      <c r="A9" s="15">
        <v>1</v>
      </c>
      <c r="B9" s="17">
        <v>2</v>
      </c>
      <c r="C9" s="16"/>
    </row>
    <row r="10" spans="1:3" ht="32.25" thickBot="1">
      <c r="A10" s="24">
        <v>182</v>
      </c>
      <c r="B10" s="18" t="s">
        <v>162</v>
      </c>
      <c r="C10" s="22"/>
    </row>
    <row r="11" spans="1:3" ht="95.25" thickBot="1">
      <c r="A11" s="2" t="s">
        <v>684</v>
      </c>
      <c r="B11" s="10" t="s">
        <v>165</v>
      </c>
      <c r="C11" s="16"/>
    </row>
    <row r="12" spans="1:3" ht="142.5" thickBot="1">
      <c r="A12" s="4" t="s">
        <v>569</v>
      </c>
      <c r="B12" s="25" t="s">
        <v>163</v>
      </c>
      <c r="C12" s="16"/>
    </row>
    <row r="13" spans="1:3" ht="63.75" thickBot="1">
      <c r="A13" s="4" t="s">
        <v>570</v>
      </c>
      <c r="B13" s="25" t="s">
        <v>571</v>
      </c>
      <c r="C13" s="16"/>
    </row>
    <row r="14" spans="1:3" ht="16.5" thickBot="1">
      <c r="A14" s="4" t="s">
        <v>572</v>
      </c>
      <c r="B14" s="25" t="s">
        <v>573</v>
      </c>
      <c r="C14" s="16"/>
    </row>
    <row r="15" spans="1:3" ht="48" thickBot="1">
      <c r="A15" s="4" t="s">
        <v>574</v>
      </c>
      <c r="B15" s="25" t="s">
        <v>580</v>
      </c>
      <c r="C15" s="16"/>
    </row>
    <row r="16" spans="1:3" ht="63.75" thickBot="1">
      <c r="A16" s="7" t="s">
        <v>420</v>
      </c>
      <c r="B16" s="20" t="s">
        <v>445</v>
      </c>
      <c r="C16" s="22"/>
    </row>
    <row r="17" spans="1:3" ht="87" customHeight="1">
      <c r="A17" s="293" t="s">
        <v>423</v>
      </c>
      <c r="B17" s="295" t="s">
        <v>422</v>
      </c>
      <c r="C17" s="297"/>
    </row>
    <row r="18" spans="1:3" ht="1.1499999999999999" customHeight="1" thickBot="1">
      <c r="A18" s="294"/>
      <c r="B18" s="296"/>
      <c r="C18" s="297"/>
    </row>
    <row r="19" spans="1:3" ht="48" thickBot="1">
      <c r="A19" s="4" t="s">
        <v>424</v>
      </c>
      <c r="B19" s="25" t="s">
        <v>425</v>
      </c>
      <c r="C19" s="16"/>
    </row>
    <row r="20" spans="1:3" ht="32.25" thickBot="1">
      <c r="A20" s="21">
        <v>100</v>
      </c>
      <c r="B20" s="26" t="s">
        <v>575</v>
      </c>
      <c r="C20" s="16"/>
    </row>
    <row r="21" spans="1:3" ht="95.25" thickBot="1">
      <c r="A21" s="4" t="s">
        <v>576</v>
      </c>
      <c r="B21" s="25" t="s">
        <v>151</v>
      </c>
      <c r="C21" s="16"/>
    </row>
    <row r="22" spans="1:3" ht="111" thickBot="1">
      <c r="A22" s="4" t="s">
        <v>152</v>
      </c>
      <c r="B22" s="25" t="s">
        <v>153</v>
      </c>
      <c r="C22" s="16"/>
    </row>
    <row r="23" spans="1:3" ht="95.25" thickBot="1">
      <c r="A23" s="4" t="s">
        <v>154</v>
      </c>
      <c r="B23" s="25" t="s">
        <v>155</v>
      </c>
      <c r="C23" s="16"/>
    </row>
    <row r="24" spans="1:3" ht="79.5" thickBot="1">
      <c r="A24" s="4" t="s">
        <v>156</v>
      </c>
      <c r="B24" s="25" t="s">
        <v>157</v>
      </c>
      <c r="C24" s="16"/>
    </row>
    <row r="25" spans="1:3" ht="32.25" thickBot="1">
      <c r="A25" s="21">
        <v>900</v>
      </c>
      <c r="B25" s="26" t="s">
        <v>647</v>
      </c>
      <c r="C25" s="16"/>
    </row>
    <row r="26" spans="1:3" ht="111" thickBot="1">
      <c r="A26" s="4" t="s">
        <v>682</v>
      </c>
      <c r="B26" s="25" t="s">
        <v>683</v>
      </c>
      <c r="C26" s="16"/>
    </row>
    <row r="27" spans="1:3" ht="63.75" thickBot="1">
      <c r="A27" s="4" t="s">
        <v>681</v>
      </c>
      <c r="B27" s="25" t="s">
        <v>440</v>
      </c>
      <c r="C27" s="16"/>
    </row>
    <row r="28" spans="1:3" ht="32.25" thickBot="1">
      <c r="A28" s="21">
        <v>933</v>
      </c>
      <c r="B28" s="26" t="s">
        <v>159</v>
      </c>
      <c r="C28" s="16"/>
    </row>
    <row r="29" spans="1:3" ht="95.25" thickBot="1">
      <c r="A29" s="4" t="s">
        <v>160</v>
      </c>
      <c r="B29" s="25" t="s">
        <v>164</v>
      </c>
      <c r="C29" s="16"/>
    </row>
    <row r="30" spans="1:3" ht="111" thickBot="1">
      <c r="A30" s="4" t="s">
        <v>479</v>
      </c>
      <c r="B30" s="25" t="s">
        <v>480</v>
      </c>
      <c r="C30" s="16"/>
    </row>
    <row r="31" spans="1:3" ht="95.25" thickBot="1">
      <c r="A31" s="4" t="s">
        <v>427</v>
      </c>
      <c r="B31" s="25" t="s">
        <v>446</v>
      </c>
      <c r="C31" s="16"/>
    </row>
    <row r="32" spans="1:3" ht="48" thickBot="1">
      <c r="A32" s="4" t="s">
        <v>429</v>
      </c>
      <c r="B32" s="25" t="s">
        <v>428</v>
      </c>
      <c r="C32" s="16"/>
    </row>
    <row r="33" spans="1:3" ht="132" customHeight="1" thickBot="1">
      <c r="A33" s="4" t="s">
        <v>232</v>
      </c>
      <c r="B33" s="25" t="s">
        <v>231</v>
      </c>
      <c r="C33" s="16"/>
    </row>
    <row r="34" spans="1:3" ht="95.25" thickBot="1">
      <c r="A34" s="4" t="s">
        <v>431</v>
      </c>
      <c r="B34" s="25" t="s">
        <v>447</v>
      </c>
      <c r="C34" s="16"/>
    </row>
    <row r="35" spans="1:3" ht="32.25" thickBot="1">
      <c r="A35" s="4" t="s">
        <v>233</v>
      </c>
      <c r="B35" s="25" t="s">
        <v>432</v>
      </c>
      <c r="C35" s="16"/>
    </row>
    <row r="36" spans="1:3" ht="63.75" thickBot="1">
      <c r="A36" s="4" t="s">
        <v>236</v>
      </c>
      <c r="B36" s="25" t="s">
        <v>433</v>
      </c>
      <c r="C36" s="16"/>
    </row>
    <row r="37" spans="1:3" ht="48" thickBot="1">
      <c r="A37" s="4" t="s">
        <v>241</v>
      </c>
      <c r="B37" s="25" t="s">
        <v>434</v>
      </c>
      <c r="C37" s="16"/>
    </row>
    <row r="38" spans="1:3" ht="63.75" thickBot="1">
      <c r="A38" s="4" t="s">
        <v>238</v>
      </c>
      <c r="B38" s="25" t="s">
        <v>435</v>
      </c>
      <c r="C38" s="16"/>
    </row>
    <row r="39" spans="1:3" ht="16.5" thickBot="1">
      <c r="A39" s="4" t="s">
        <v>234</v>
      </c>
      <c r="B39" s="25" t="s">
        <v>436</v>
      </c>
      <c r="C39" s="16"/>
    </row>
    <row r="40" spans="1:3" ht="95.25" thickBot="1">
      <c r="A40" s="149" t="s">
        <v>242</v>
      </c>
      <c r="B40" s="150" t="s">
        <v>437</v>
      </c>
      <c r="C40" s="16"/>
    </row>
    <row r="41" spans="1:3" ht="63.75" thickBot="1">
      <c r="A41" s="151" t="s">
        <v>237</v>
      </c>
      <c r="B41" s="152" t="s">
        <v>469</v>
      </c>
      <c r="C41" s="16"/>
    </row>
    <row r="42" spans="1:3" ht="95.25" thickBot="1">
      <c r="A42" s="151" t="s">
        <v>246</v>
      </c>
      <c r="B42" s="153" t="s">
        <v>243</v>
      </c>
      <c r="C42" s="16"/>
    </row>
    <row r="43" spans="1:3" ht="63.75" thickBot="1">
      <c r="A43" s="151" t="s">
        <v>247</v>
      </c>
      <c r="B43" s="154" t="s">
        <v>244</v>
      </c>
      <c r="C43" s="16"/>
    </row>
    <row r="44" spans="1:3" ht="111" thickBot="1">
      <c r="A44" s="151" t="s">
        <v>239</v>
      </c>
      <c r="B44" s="153" t="s">
        <v>245</v>
      </c>
      <c r="C44" s="16"/>
    </row>
    <row r="45" spans="1:3" ht="63.75" thickBot="1">
      <c r="A45" s="155" t="s">
        <v>248</v>
      </c>
      <c r="B45" s="254" t="s">
        <v>249</v>
      </c>
      <c r="C45" s="16"/>
    </row>
    <row r="46" spans="1:3" ht="126.75" thickBot="1">
      <c r="A46" s="4" t="s">
        <v>448</v>
      </c>
      <c r="B46" s="25" t="s">
        <v>449</v>
      </c>
      <c r="C46" s="16"/>
    </row>
  </sheetData>
  <mergeCells count="4">
    <mergeCell ref="A17:A18"/>
    <mergeCell ref="B17:B18"/>
    <mergeCell ref="C17:C18"/>
    <mergeCell ref="A6:B6"/>
  </mergeCells>
  <phoneticPr fontId="15" type="noConversion"/>
  <pageMargins left="0.7" right="0.7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2:E26"/>
  <sheetViews>
    <sheetView workbookViewId="0">
      <selection activeCell="D14" sqref="D14"/>
    </sheetView>
  </sheetViews>
  <sheetFormatPr defaultRowHeight="15.75"/>
  <cols>
    <col min="1" max="1" width="20.625" customWidth="1"/>
    <col min="2" max="2" width="29.375" customWidth="1"/>
    <col min="3" max="3" width="14.125" customWidth="1"/>
    <col min="4" max="4" width="16.625" customWidth="1"/>
    <col min="5" max="5" width="13.875" customWidth="1"/>
  </cols>
  <sheetData>
    <row r="2" spans="1:5">
      <c r="C2" s="301" t="s">
        <v>712</v>
      </c>
      <c r="D2" s="301"/>
    </row>
    <row r="3" spans="1:5">
      <c r="C3" s="301"/>
      <c r="D3" s="301"/>
    </row>
    <row r="4" spans="1:5">
      <c r="C4" s="301"/>
      <c r="D4" s="301"/>
    </row>
    <row r="6" spans="1:5" ht="36.75" customHeight="1">
      <c r="A6" s="278" t="s">
        <v>336</v>
      </c>
      <c r="B6" s="278"/>
      <c r="C6" s="278"/>
      <c r="D6" s="278"/>
      <c r="E6" s="278"/>
    </row>
    <row r="7" spans="1:5" ht="19.5" thickBot="1">
      <c r="A7" s="27"/>
    </row>
    <row r="8" spans="1:5" ht="38.25" customHeight="1" thickBot="1">
      <c r="A8" s="293" t="s">
        <v>581</v>
      </c>
      <c r="B8" s="300" t="s">
        <v>582</v>
      </c>
      <c r="C8" s="302" t="s">
        <v>482</v>
      </c>
      <c r="D8" s="303"/>
      <c r="E8" s="304"/>
    </row>
    <row r="9" spans="1:5">
      <c r="A9" s="299"/>
      <c r="B9" s="299"/>
      <c r="C9" s="46" t="s">
        <v>483</v>
      </c>
      <c r="D9" s="46" t="s">
        <v>484</v>
      </c>
      <c r="E9" s="178" t="s">
        <v>337</v>
      </c>
    </row>
    <row r="10" spans="1:5" ht="16.5" thickBot="1">
      <c r="A10" s="294"/>
      <c r="B10" s="294"/>
      <c r="C10" s="44"/>
      <c r="D10" s="44"/>
      <c r="E10" s="19"/>
    </row>
    <row r="11" spans="1:5" ht="16.5" thickBot="1">
      <c r="A11" s="4">
        <v>1</v>
      </c>
      <c r="B11" s="5">
        <v>2</v>
      </c>
      <c r="C11" s="5">
        <v>3</v>
      </c>
      <c r="D11" s="133">
        <v>4</v>
      </c>
      <c r="E11" s="133">
        <v>5</v>
      </c>
    </row>
    <row r="12" spans="1:5" ht="32.25" thickBot="1">
      <c r="A12" s="179" t="s">
        <v>595</v>
      </c>
      <c r="B12" s="180" t="s">
        <v>584</v>
      </c>
      <c r="C12" s="181">
        <v>0</v>
      </c>
      <c r="D12" s="182">
        <v>0</v>
      </c>
      <c r="E12" s="182">
        <v>0</v>
      </c>
    </row>
    <row r="13" spans="1:5" ht="16.5" thickBot="1">
      <c r="A13" s="28" t="s">
        <v>585</v>
      </c>
      <c r="B13" s="19"/>
      <c r="C13" s="34"/>
      <c r="D13" s="133"/>
      <c r="E13" s="133"/>
    </row>
    <row r="14" spans="1:5" ht="48" thickBot="1">
      <c r="A14" s="29" t="s">
        <v>594</v>
      </c>
      <c r="B14" s="19" t="s">
        <v>586</v>
      </c>
      <c r="C14" s="34">
        <v>0</v>
      </c>
      <c r="D14" s="133">
        <v>0</v>
      </c>
      <c r="E14" s="133">
        <v>0</v>
      </c>
    </row>
    <row r="15" spans="1:5" ht="79.5" thickBot="1">
      <c r="A15" s="29" t="s">
        <v>596</v>
      </c>
      <c r="B15" s="19" t="s">
        <v>587</v>
      </c>
      <c r="C15" s="34">
        <v>0</v>
      </c>
      <c r="D15" s="133">
        <v>0</v>
      </c>
      <c r="E15" s="133">
        <v>0</v>
      </c>
    </row>
    <row r="16" spans="1:5" ht="95.25" thickBot="1">
      <c r="A16" s="29" t="s">
        <v>451</v>
      </c>
      <c r="B16" s="19" t="s">
        <v>452</v>
      </c>
      <c r="C16" s="34">
        <v>0</v>
      </c>
      <c r="D16" s="133">
        <v>0</v>
      </c>
      <c r="E16" s="133">
        <v>0</v>
      </c>
    </row>
    <row r="17" spans="1:5" ht="95.25" thickBot="1">
      <c r="A17" s="29" t="s">
        <v>453</v>
      </c>
      <c r="B17" s="19" t="s">
        <v>450</v>
      </c>
      <c r="C17" s="34">
        <v>0</v>
      </c>
      <c r="D17" s="133">
        <v>0</v>
      </c>
      <c r="E17" s="133">
        <v>0</v>
      </c>
    </row>
    <row r="18" spans="1:5" ht="32.25" thickBot="1">
      <c r="A18" s="29" t="s">
        <v>597</v>
      </c>
      <c r="B18" s="19" t="s">
        <v>588</v>
      </c>
      <c r="C18" s="34">
        <v>0</v>
      </c>
      <c r="D18" s="133">
        <v>0</v>
      </c>
      <c r="E18" s="133">
        <v>0</v>
      </c>
    </row>
    <row r="19" spans="1:5" ht="32.25" thickBot="1">
      <c r="A19" s="29" t="s">
        <v>598</v>
      </c>
      <c r="B19" s="19" t="s">
        <v>589</v>
      </c>
      <c r="C19" s="116">
        <v>-14970827.32</v>
      </c>
      <c r="D19" s="212">
        <v>-16180920.710000001</v>
      </c>
      <c r="E19" s="212">
        <v>-14147561.67</v>
      </c>
    </row>
    <row r="20" spans="1:5" ht="32.25" thickBot="1">
      <c r="A20" s="29" t="s">
        <v>599</v>
      </c>
      <c r="B20" s="19" t="s">
        <v>589</v>
      </c>
      <c r="C20" s="116">
        <v>-14970827.32</v>
      </c>
      <c r="D20" s="212">
        <v>-16180920.710000001</v>
      </c>
      <c r="E20" s="212">
        <v>-14147561.67</v>
      </c>
    </row>
    <row r="21" spans="1:5" ht="48" thickBot="1">
      <c r="A21" s="29" t="s">
        <v>454</v>
      </c>
      <c r="B21" s="19" t="s">
        <v>455</v>
      </c>
      <c r="C21" s="116">
        <v>-14970827.32</v>
      </c>
      <c r="D21" s="212">
        <v>-16180920.710000001</v>
      </c>
      <c r="E21" s="212">
        <v>-14147561.67</v>
      </c>
    </row>
    <row r="22" spans="1:5" ht="32.25" thickBot="1">
      <c r="A22" s="29" t="s">
        <v>600</v>
      </c>
      <c r="B22" s="19" t="s">
        <v>590</v>
      </c>
      <c r="C22" s="116">
        <v>14970827.32</v>
      </c>
      <c r="D22" s="212">
        <v>16180920.710000001</v>
      </c>
      <c r="E22" s="212">
        <v>14147561.67</v>
      </c>
    </row>
    <row r="23" spans="1:5" ht="32.25" thickBot="1">
      <c r="A23" s="29" t="s">
        <v>601</v>
      </c>
      <c r="B23" s="19" t="s">
        <v>591</v>
      </c>
      <c r="C23" s="116">
        <v>14970827.32</v>
      </c>
      <c r="D23" s="212">
        <v>16180920.710000001</v>
      </c>
      <c r="E23" s="212">
        <v>14147561.67</v>
      </c>
    </row>
    <row r="24" spans="1:5" ht="48" thickBot="1">
      <c r="A24" s="29" t="s">
        <v>456</v>
      </c>
      <c r="B24" s="19" t="s">
        <v>457</v>
      </c>
      <c r="C24" s="116">
        <v>14970827.32</v>
      </c>
      <c r="D24" s="212">
        <v>16180920.710000001</v>
      </c>
      <c r="E24" s="212">
        <v>14147561.67</v>
      </c>
    </row>
    <row r="25" spans="1:5" ht="32.25" thickBot="1">
      <c r="A25" s="29" t="s">
        <v>602</v>
      </c>
      <c r="B25" s="19" t="s">
        <v>592</v>
      </c>
      <c r="C25" s="116">
        <v>0</v>
      </c>
      <c r="D25" s="212">
        <v>0</v>
      </c>
      <c r="E25" s="212">
        <v>0</v>
      </c>
    </row>
    <row r="26" spans="1:5" ht="32.25" thickBot="1">
      <c r="A26" s="29" t="s">
        <v>603</v>
      </c>
      <c r="B26" s="19" t="s">
        <v>593</v>
      </c>
      <c r="C26" s="116">
        <v>0</v>
      </c>
      <c r="D26" s="212">
        <v>0</v>
      </c>
      <c r="E26" s="212">
        <v>0</v>
      </c>
    </row>
  </sheetData>
  <mergeCells count="5">
    <mergeCell ref="A8:A10"/>
    <mergeCell ref="B8:B10"/>
    <mergeCell ref="C2:D4"/>
    <mergeCell ref="C8:E8"/>
    <mergeCell ref="A6:E6"/>
  </mergeCells>
  <phoneticPr fontId="15" type="noConversion"/>
  <pageMargins left="0.7" right="0.7" top="0.75" bottom="0.75" header="0.3" footer="0.3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2:F28"/>
  <sheetViews>
    <sheetView workbookViewId="0">
      <selection activeCell="E7" sqref="E7"/>
    </sheetView>
  </sheetViews>
  <sheetFormatPr defaultRowHeight="15.75"/>
  <cols>
    <col min="1" max="1" width="8" customWidth="1"/>
    <col min="2" max="2" width="18.5" customWidth="1"/>
    <col min="3" max="3" width="29" customWidth="1"/>
    <col min="4" max="4" width="14.125" customWidth="1"/>
    <col min="5" max="6" width="14.375" customWidth="1"/>
  </cols>
  <sheetData>
    <row r="2" spans="1:6">
      <c r="A2" s="65"/>
      <c r="B2" s="65"/>
      <c r="C2" s="312" t="s">
        <v>640</v>
      </c>
      <c r="D2" s="312"/>
    </row>
    <row r="3" spans="1:6">
      <c r="A3" s="65"/>
      <c r="B3" s="65"/>
      <c r="C3" s="312" t="s">
        <v>150</v>
      </c>
      <c r="D3" s="312"/>
    </row>
    <row r="4" spans="1:6">
      <c r="A4" s="318" t="s">
        <v>713</v>
      </c>
      <c r="B4" s="318"/>
      <c r="C4" s="318"/>
      <c r="D4" s="318"/>
    </row>
    <row r="5" spans="1:6">
      <c r="A5" s="30"/>
    </row>
    <row r="6" spans="1:6">
      <c r="A6" s="298" t="s">
        <v>605</v>
      </c>
      <c r="B6" s="298"/>
      <c r="C6" s="298"/>
      <c r="D6" s="298"/>
    </row>
    <row r="7" spans="1:6" ht="31.5" customHeight="1">
      <c r="A7" s="298" t="s">
        <v>606</v>
      </c>
      <c r="B7" s="298"/>
      <c r="C7" s="298"/>
      <c r="D7" s="298"/>
    </row>
    <row r="8" spans="1:6" ht="34.5" customHeight="1">
      <c r="A8" s="311" t="s">
        <v>714</v>
      </c>
      <c r="B8" s="311"/>
      <c r="C8" s="311"/>
      <c r="D8" s="311"/>
      <c r="E8" s="311"/>
      <c r="F8" s="311"/>
    </row>
    <row r="9" spans="1:6" ht="16.5" thickBot="1">
      <c r="A9" s="12"/>
    </row>
    <row r="10" spans="1:6" ht="30" customHeight="1" thickBot="1">
      <c r="A10" s="308" t="s">
        <v>607</v>
      </c>
      <c r="B10" s="310"/>
      <c r="C10" s="315" t="s">
        <v>608</v>
      </c>
      <c r="D10" s="308" t="s">
        <v>485</v>
      </c>
      <c r="E10" s="309"/>
      <c r="F10" s="310"/>
    </row>
    <row r="11" spans="1:6" ht="16.5" thickBot="1">
      <c r="A11" s="313"/>
      <c r="B11" s="314"/>
      <c r="C11" s="316"/>
      <c r="D11" s="23">
        <v>2018</v>
      </c>
      <c r="E11" s="183">
        <v>2019</v>
      </c>
      <c r="F11" s="183">
        <v>2020</v>
      </c>
    </row>
    <row r="12" spans="1:6" ht="108" customHeight="1" thickBot="1">
      <c r="A12" s="15" t="s">
        <v>609</v>
      </c>
      <c r="B12" s="31" t="s">
        <v>610</v>
      </c>
      <c r="C12" s="317"/>
      <c r="D12" s="31"/>
      <c r="E12" s="133"/>
      <c r="F12" s="133"/>
    </row>
    <row r="13" spans="1:6" ht="16.5" thickBot="1">
      <c r="A13" s="15">
        <v>1</v>
      </c>
      <c r="B13" s="31">
        <v>2</v>
      </c>
      <c r="C13" s="31">
        <v>3</v>
      </c>
      <c r="D13" s="31">
        <v>4</v>
      </c>
      <c r="E13" s="183">
        <v>5</v>
      </c>
      <c r="F13" s="183">
        <v>6</v>
      </c>
    </row>
    <row r="14" spans="1:6" ht="28.5" customHeight="1" thickBot="1">
      <c r="A14" s="15">
        <v>933</v>
      </c>
      <c r="B14" s="305" t="s">
        <v>159</v>
      </c>
      <c r="C14" s="306"/>
      <c r="D14" s="306"/>
      <c r="E14" s="306"/>
      <c r="F14" s="307"/>
    </row>
    <row r="15" spans="1:6" ht="32.25" thickBot="1">
      <c r="A15" s="184">
        <v>933</v>
      </c>
      <c r="B15" s="185" t="s">
        <v>611</v>
      </c>
      <c r="C15" s="186" t="s">
        <v>584</v>
      </c>
      <c r="D15" s="268"/>
      <c r="E15" s="182">
        <v>0</v>
      </c>
      <c r="F15" s="182">
        <v>0</v>
      </c>
    </row>
    <row r="16" spans="1:6" ht="16.5" thickBot="1">
      <c r="A16" s="15">
        <v>933</v>
      </c>
      <c r="B16" s="32" t="s">
        <v>612</v>
      </c>
      <c r="C16" s="25" t="s">
        <v>588</v>
      </c>
      <c r="D16" s="33">
        <v>0</v>
      </c>
      <c r="E16" s="133">
        <v>0</v>
      </c>
      <c r="F16" s="133"/>
    </row>
    <row r="17" spans="1:6" ht="63.75" thickBot="1">
      <c r="A17" s="15">
        <v>933</v>
      </c>
      <c r="B17" s="32" t="s">
        <v>613</v>
      </c>
      <c r="C17" s="25" t="s">
        <v>586</v>
      </c>
      <c r="D17" s="33">
        <v>0</v>
      </c>
      <c r="E17" s="133">
        <v>0</v>
      </c>
      <c r="F17" s="133">
        <v>0</v>
      </c>
    </row>
    <row r="18" spans="1:6" ht="95.25" thickBot="1">
      <c r="A18" s="15">
        <v>933</v>
      </c>
      <c r="B18" s="32" t="s">
        <v>459</v>
      </c>
      <c r="C18" s="25" t="s">
        <v>452</v>
      </c>
      <c r="D18" s="33">
        <v>0</v>
      </c>
      <c r="E18" s="133">
        <v>0</v>
      </c>
      <c r="F18" s="133">
        <v>0</v>
      </c>
    </row>
    <row r="19" spans="1:6" ht="79.5" thickBot="1">
      <c r="A19" s="15">
        <v>933</v>
      </c>
      <c r="B19" s="32" t="s">
        <v>614</v>
      </c>
      <c r="C19" s="25" t="s">
        <v>587</v>
      </c>
      <c r="D19" s="33">
        <v>0</v>
      </c>
      <c r="E19" s="133">
        <v>0</v>
      </c>
      <c r="F19" s="133">
        <v>0</v>
      </c>
    </row>
    <row r="20" spans="1:6" ht="95.25" thickBot="1">
      <c r="A20" s="15">
        <v>933</v>
      </c>
      <c r="B20" s="32" t="s">
        <v>458</v>
      </c>
      <c r="C20" s="25" t="s">
        <v>450</v>
      </c>
      <c r="D20" s="33">
        <v>0</v>
      </c>
      <c r="E20" s="133">
        <v>0</v>
      </c>
      <c r="F20" s="133">
        <v>0</v>
      </c>
    </row>
    <row r="21" spans="1:6" ht="32.25" thickBot="1">
      <c r="A21" s="15">
        <v>933</v>
      </c>
      <c r="B21" s="32" t="s">
        <v>615</v>
      </c>
      <c r="C21" s="25" t="s">
        <v>589</v>
      </c>
      <c r="D21" s="217">
        <v>-14970827.32</v>
      </c>
      <c r="E21" s="212">
        <v>-16180920.710000001</v>
      </c>
      <c r="F21" s="212">
        <v>-14147561.67</v>
      </c>
    </row>
    <row r="22" spans="1:6" ht="32.25" thickBot="1">
      <c r="A22" s="15">
        <v>933</v>
      </c>
      <c r="B22" s="32" t="s">
        <v>616</v>
      </c>
      <c r="C22" s="25" t="s">
        <v>589</v>
      </c>
      <c r="D22" s="217">
        <v>-14970827.32</v>
      </c>
      <c r="E22" s="212">
        <v>-16180920.710000001</v>
      </c>
      <c r="F22" s="212">
        <v>-14147561.67</v>
      </c>
    </row>
    <row r="23" spans="1:6" ht="48" thickBot="1">
      <c r="A23" s="15">
        <v>933</v>
      </c>
      <c r="B23" s="32" t="s">
        <v>460</v>
      </c>
      <c r="C23" s="25" t="s">
        <v>455</v>
      </c>
      <c r="D23" s="217">
        <v>-14970827.32</v>
      </c>
      <c r="E23" s="212">
        <v>-16180920.710000001</v>
      </c>
      <c r="F23" s="212">
        <v>-14147561.67</v>
      </c>
    </row>
    <row r="24" spans="1:6" ht="32.25" thickBot="1">
      <c r="A24" s="15">
        <v>933</v>
      </c>
      <c r="B24" s="32" t="s">
        <v>617</v>
      </c>
      <c r="C24" s="25" t="s">
        <v>590</v>
      </c>
      <c r="D24" s="217">
        <v>14970827.32</v>
      </c>
      <c r="E24" s="212">
        <v>16180920.710000001</v>
      </c>
      <c r="F24" s="212">
        <v>14147561.67</v>
      </c>
    </row>
    <row r="25" spans="1:6" ht="32.25" thickBot="1">
      <c r="A25" s="15">
        <v>933</v>
      </c>
      <c r="B25" s="32" t="s">
        <v>618</v>
      </c>
      <c r="C25" s="25" t="s">
        <v>591</v>
      </c>
      <c r="D25" s="217">
        <v>14970827.32</v>
      </c>
      <c r="E25" s="212">
        <v>16180920.710000001</v>
      </c>
      <c r="F25" s="212">
        <v>14147561.67</v>
      </c>
    </row>
    <row r="26" spans="1:6" ht="48" thickBot="1">
      <c r="A26" s="15">
        <v>933</v>
      </c>
      <c r="B26" s="32" t="s">
        <v>461</v>
      </c>
      <c r="C26" s="25" t="s">
        <v>457</v>
      </c>
      <c r="D26" s="217">
        <v>14970827.32</v>
      </c>
      <c r="E26" s="212">
        <v>16180920.710000001</v>
      </c>
      <c r="F26" s="212">
        <v>14147561.67</v>
      </c>
    </row>
    <row r="27" spans="1:6" ht="32.25" thickBot="1">
      <c r="A27" s="15">
        <v>933</v>
      </c>
      <c r="B27" s="32" t="s">
        <v>619</v>
      </c>
      <c r="C27" s="25" t="s">
        <v>592</v>
      </c>
      <c r="D27" s="33">
        <v>0</v>
      </c>
      <c r="E27" s="212">
        <v>0</v>
      </c>
      <c r="F27" s="212">
        <v>0</v>
      </c>
    </row>
    <row r="28" spans="1:6" ht="32.25" thickBot="1">
      <c r="A28" s="15">
        <v>933</v>
      </c>
      <c r="B28" s="32" t="s">
        <v>620</v>
      </c>
      <c r="C28" s="25" t="s">
        <v>593</v>
      </c>
      <c r="D28" s="33">
        <v>0</v>
      </c>
      <c r="E28" s="212">
        <v>0</v>
      </c>
      <c r="F28" s="212">
        <v>0</v>
      </c>
    </row>
  </sheetData>
  <mergeCells count="10">
    <mergeCell ref="B14:F14"/>
    <mergeCell ref="D10:F10"/>
    <mergeCell ref="A8:F8"/>
    <mergeCell ref="C2:D2"/>
    <mergeCell ref="C3:D3"/>
    <mergeCell ref="A10:B11"/>
    <mergeCell ref="C10:C12"/>
    <mergeCell ref="A4:D4"/>
    <mergeCell ref="A6:D6"/>
    <mergeCell ref="A7:D7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O162"/>
  <sheetViews>
    <sheetView zoomScale="75" workbookViewId="0">
      <selection activeCell="D9" sqref="D9"/>
    </sheetView>
  </sheetViews>
  <sheetFormatPr defaultRowHeight="15.75"/>
  <cols>
    <col min="1" max="1" width="63.75" customWidth="1"/>
    <col min="2" max="2" width="18.5" customWidth="1"/>
    <col min="3" max="3" width="13.125" customWidth="1"/>
    <col min="4" max="4" width="14.625" customWidth="1"/>
  </cols>
  <sheetData>
    <row r="1" spans="1:7">
      <c r="D1" s="1" t="s">
        <v>637</v>
      </c>
    </row>
    <row r="2" spans="1:7">
      <c r="D2" s="1" t="s">
        <v>604</v>
      </c>
    </row>
    <row r="3" spans="1:7">
      <c r="D3" s="1" t="s">
        <v>559</v>
      </c>
    </row>
    <row r="4" spans="1:7">
      <c r="A4" s="30"/>
      <c r="C4" s="320" t="s">
        <v>716</v>
      </c>
      <c r="D4" s="320"/>
    </row>
    <row r="5" spans="1:7" ht="18" customHeight="1">
      <c r="A5" s="30"/>
      <c r="D5" s="1"/>
    </row>
    <row r="6" spans="1:7" ht="105.75" customHeight="1">
      <c r="A6" s="319" t="s">
        <v>338</v>
      </c>
      <c r="B6" s="319"/>
      <c r="C6" s="319"/>
      <c r="D6" s="319"/>
    </row>
    <row r="7" spans="1:7" ht="19.5" thickBot="1">
      <c r="A7" s="49"/>
    </row>
    <row r="8" spans="1:7" ht="32.25" thickBot="1">
      <c r="A8" s="2" t="s">
        <v>405</v>
      </c>
      <c r="B8" s="2" t="s">
        <v>554</v>
      </c>
      <c r="C8" s="3" t="s">
        <v>466</v>
      </c>
      <c r="D8" s="2" t="s">
        <v>555</v>
      </c>
    </row>
    <row r="9" spans="1:7" ht="79.5" thickBot="1">
      <c r="A9" s="71" t="s">
        <v>5</v>
      </c>
      <c r="B9" s="72" t="s">
        <v>20</v>
      </c>
      <c r="C9" s="73"/>
      <c r="D9" s="113">
        <f>D10+D13+D18+D21</f>
        <v>297460</v>
      </c>
    </row>
    <row r="10" spans="1:7" ht="16.5" thickBot="1">
      <c r="A10" s="75" t="s">
        <v>21</v>
      </c>
      <c r="B10" s="72" t="s">
        <v>23</v>
      </c>
      <c r="C10" s="73"/>
      <c r="D10" s="74">
        <f>D11</f>
        <v>20000</v>
      </c>
    </row>
    <row r="11" spans="1:7" ht="16.5" thickBot="1">
      <c r="A11" s="76" t="s">
        <v>22</v>
      </c>
      <c r="B11" s="72" t="s">
        <v>25</v>
      </c>
      <c r="C11" s="77"/>
      <c r="D11" s="111">
        <f>SUM(D12)</f>
        <v>20000</v>
      </c>
    </row>
    <row r="12" spans="1:7" ht="75" customHeight="1" thickBot="1">
      <c r="A12" s="8" t="s">
        <v>470</v>
      </c>
      <c r="B12" s="78" t="s">
        <v>24</v>
      </c>
      <c r="C12" s="7">
        <v>200</v>
      </c>
      <c r="D12" s="112">
        <v>20000</v>
      </c>
      <c r="G12" s="66"/>
    </row>
    <row r="13" spans="1:7" ht="32.25" thickBot="1">
      <c r="A13" s="79" t="s">
        <v>6</v>
      </c>
      <c r="B13" s="72" t="s">
        <v>648</v>
      </c>
      <c r="C13" s="80"/>
      <c r="D13" s="114">
        <f>SUM(D15:D17)</f>
        <v>254960</v>
      </c>
    </row>
    <row r="14" spans="1:7" ht="32.25" thickBot="1">
      <c r="A14" s="79" t="s">
        <v>33</v>
      </c>
      <c r="B14" s="81" t="s">
        <v>26</v>
      </c>
      <c r="C14" s="82"/>
      <c r="D14" s="115">
        <f>D15+D16+D17</f>
        <v>254960</v>
      </c>
    </row>
    <row r="15" spans="1:7" ht="60" customHeight="1" thickBot="1">
      <c r="A15" s="83" t="s">
        <v>471</v>
      </c>
      <c r="B15" s="84" t="s">
        <v>27</v>
      </c>
      <c r="C15" s="7">
        <v>200</v>
      </c>
      <c r="D15" s="112">
        <v>120000</v>
      </c>
    </row>
    <row r="16" spans="1:7" ht="58.5" customHeight="1" thickBot="1">
      <c r="A16" s="83" t="s">
        <v>472</v>
      </c>
      <c r="B16" s="78" t="s">
        <v>28</v>
      </c>
      <c r="C16" s="2">
        <v>200</v>
      </c>
      <c r="D16" s="85">
        <v>100000</v>
      </c>
    </row>
    <row r="17" spans="1:4" ht="63.75" thickBot="1">
      <c r="A17" s="83" t="s">
        <v>489</v>
      </c>
      <c r="B17" s="78" t="s">
        <v>29</v>
      </c>
      <c r="C17" s="2">
        <v>600</v>
      </c>
      <c r="D17" s="116">
        <v>34960</v>
      </c>
    </row>
    <row r="18" spans="1:4" ht="32.25" thickBot="1">
      <c r="A18" s="75" t="s">
        <v>7</v>
      </c>
      <c r="B18" s="72" t="s">
        <v>30</v>
      </c>
      <c r="C18" s="77"/>
      <c r="D18" s="223">
        <f>SUM(D20)</f>
        <v>22100</v>
      </c>
    </row>
    <row r="19" spans="1:4" ht="48" thickBot="1">
      <c r="A19" s="75" t="s">
        <v>32</v>
      </c>
      <c r="B19" s="81" t="s">
        <v>31</v>
      </c>
      <c r="C19" s="77"/>
      <c r="D19" s="111">
        <f>D20</f>
        <v>22100</v>
      </c>
    </row>
    <row r="20" spans="1:4" ht="48" thickBot="1">
      <c r="A20" s="83" t="s">
        <v>473</v>
      </c>
      <c r="B20" s="78" t="s">
        <v>34</v>
      </c>
      <c r="C20" s="2">
        <v>200</v>
      </c>
      <c r="D20" s="117">
        <v>22100</v>
      </c>
    </row>
    <row r="21" spans="1:4" ht="48" thickBot="1">
      <c r="A21" s="75" t="s">
        <v>8</v>
      </c>
      <c r="B21" s="72" t="s">
        <v>35</v>
      </c>
      <c r="C21" s="77"/>
      <c r="D21" s="111">
        <f>SUM(D23)</f>
        <v>400</v>
      </c>
    </row>
    <row r="22" spans="1:4" ht="32.25" thickBot="1">
      <c r="A22" s="75" t="s">
        <v>36</v>
      </c>
      <c r="B22" s="81" t="s">
        <v>37</v>
      </c>
      <c r="C22" s="77"/>
      <c r="D22" s="111">
        <f>D23</f>
        <v>400</v>
      </c>
    </row>
    <row r="23" spans="1:4" ht="64.5" customHeight="1" thickBot="1">
      <c r="A23" s="83" t="s">
        <v>476</v>
      </c>
      <c r="B23" s="78" t="s">
        <v>38</v>
      </c>
      <c r="C23" s="2">
        <v>200</v>
      </c>
      <c r="D23" s="117">
        <v>400</v>
      </c>
    </row>
    <row r="24" spans="1:4" ht="32.25" thickBot="1">
      <c r="A24" s="71" t="s">
        <v>9</v>
      </c>
      <c r="B24" s="72" t="s">
        <v>39</v>
      </c>
      <c r="C24" s="73"/>
      <c r="D24" s="113">
        <f>D25+D31</f>
        <v>2118272.3200000003</v>
      </c>
    </row>
    <row r="25" spans="1:4" ht="32.25" thickBot="1">
      <c r="A25" s="86" t="s">
        <v>10</v>
      </c>
      <c r="B25" s="87" t="s">
        <v>40</v>
      </c>
      <c r="C25" s="88"/>
      <c r="D25" s="118">
        <f>SUM(D27:D30)</f>
        <v>2068272.32</v>
      </c>
    </row>
    <row r="26" spans="1:4" ht="32.25" thickBot="1">
      <c r="A26" s="89" t="s">
        <v>41</v>
      </c>
      <c r="B26" s="81" t="s">
        <v>42</v>
      </c>
      <c r="C26" s="88"/>
      <c r="D26" s="118">
        <f>D27+D28+D30</f>
        <v>2068272.32</v>
      </c>
    </row>
    <row r="27" spans="1:4" ht="48" thickBot="1">
      <c r="A27" s="90" t="s">
        <v>488</v>
      </c>
      <c r="B27" s="78" t="s">
        <v>43</v>
      </c>
      <c r="C27" s="2">
        <v>200</v>
      </c>
      <c r="D27" s="117">
        <v>2018272.32</v>
      </c>
    </row>
    <row r="28" spans="1:4" ht="104.25" customHeight="1" thickBot="1">
      <c r="A28" s="91" t="s">
        <v>299</v>
      </c>
      <c r="B28" s="5" t="s">
        <v>300</v>
      </c>
      <c r="C28" s="5">
        <v>200</v>
      </c>
      <c r="D28" s="34">
        <v>0</v>
      </c>
    </row>
    <row r="29" spans="1:4" ht="104.25" customHeight="1" thickBot="1">
      <c r="A29" s="91" t="s">
        <v>301</v>
      </c>
      <c r="B29" s="2" t="s">
        <v>302</v>
      </c>
      <c r="C29" s="6">
        <v>200</v>
      </c>
      <c r="D29" s="264">
        <v>0</v>
      </c>
    </row>
    <row r="30" spans="1:4" ht="72.75" customHeight="1" thickBot="1">
      <c r="A30" s="83" t="s">
        <v>477</v>
      </c>
      <c r="B30" s="84" t="s">
        <v>44</v>
      </c>
      <c r="C30" s="7">
        <v>200</v>
      </c>
      <c r="D30" s="112">
        <v>50000</v>
      </c>
    </row>
    <row r="31" spans="1:4" ht="16.5" thickBot="1">
      <c r="A31" s="86" t="s">
        <v>467</v>
      </c>
      <c r="B31" s="88" t="s">
        <v>46</v>
      </c>
      <c r="C31" s="88"/>
      <c r="D31" s="118">
        <f>SUM(D33)</f>
        <v>50000</v>
      </c>
    </row>
    <row r="32" spans="1:4" ht="16.5" thickBot="1">
      <c r="A32" s="86" t="s">
        <v>45</v>
      </c>
      <c r="B32" s="81" t="s">
        <v>47</v>
      </c>
      <c r="C32" s="88"/>
      <c r="D32" s="118">
        <f>D33</f>
        <v>50000</v>
      </c>
    </row>
    <row r="33" spans="1:4" ht="32.25" thickBot="1">
      <c r="A33" s="83" t="s">
        <v>475</v>
      </c>
      <c r="B33" s="78" t="s">
        <v>48</v>
      </c>
      <c r="C33" s="2">
        <v>200</v>
      </c>
      <c r="D33" s="117">
        <v>50000</v>
      </c>
    </row>
    <row r="34" spans="1:4" ht="48" thickBot="1">
      <c r="A34" s="71" t="s">
        <v>468</v>
      </c>
      <c r="B34" s="72" t="s">
        <v>49</v>
      </c>
      <c r="C34" s="73"/>
      <c r="D34" s="113">
        <f>D35+D40+D45+D50</f>
        <v>1096600</v>
      </c>
    </row>
    <row r="35" spans="1:4" ht="48" thickBot="1">
      <c r="A35" s="75" t="s">
        <v>636</v>
      </c>
      <c r="B35" s="72" t="s">
        <v>50</v>
      </c>
      <c r="C35" s="77"/>
      <c r="D35" s="111">
        <f>D37+D38+D39</f>
        <v>0</v>
      </c>
    </row>
    <row r="36" spans="1:4" ht="32.25" thickBot="1">
      <c r="A36" s="75" t="s">
        <v>51</v>
      </c>
      <c r="B36" s="81" t="s">
        <v>52</v>
      </c>
      <c r="C36" s="77"/>
      <c r="D36" s="111">
        <f>D37+D38+D39</f>
        <v>0</v>
      </c>
    </row>
    <row r="37" spans="1:4" ht="63.75" thickBot="1">
      <c r="A37" s="83" t="s">
        <v>669</v>
      </c>
      <c r="B37" s="78" t="s">
        <v>694</v>
      </c>
      <c r="C37" s="5">
        <v>400</v>
      </c>
      <c r="D37" s="116">
        <v>0</v>
      </c>
    </row>
    <row r="38" spans="1:4" ht="67.5" customHeight="1" thickBot="1">
      <c r="A38" s="90" t="s">
        <v>670</v>
      </c>
      <c r="B38" s="78" t="s">
        <v>671</v>
      </c>
      <c r="C38" s="5">
        <v>400</v>
      </c>
      <c r="D38" s="116">
        <v>0</v>
      </c>
    </row>
    <row r="39" spans="1:4" ht="78.75" customHeight="1" thickBot="1">
      <c r="A39" s="83" t="s">
        <v>673</v>
      </c>
      <c r="B39" s="78" t="s">
        <v>672</v>
      </c>
      <c r="C39" s="2">
        <v>400</v>
      </c>
      <c r="D39" s="116">
        <v>0</v>
      </c>
    </row>
    <row r="40" spans="1:4" ht="16.5" thickBot="1">
      <c r="A40" s="75" t="s">
        <v>556</v>
      </c>
      <c r="B40" s="72" t="s">
        <v>53</v>
      </c>
      <c r="C40" s="77"/>
      <c r="D40" s="111">
        <f>SUM(D42:D44)</f>
        <v>551600</v>
      </c>
    </row>
    <row r="41" spans="1:4" ht="16.5" thickBot="1">
      <c r="A41" s="75" t="s">
        <v>54</v>
      </c>
      <c r="B41" s="81" t="s">
        <v>55</v>
      </c>
      <c r="C41" s="77"/>
      <c r="D41" s="111">
        <f>D42+D43+D44</f>
        <v>551600</v>
      </c>
    </row>
    <row r="42" spans="1:4" ht="48" thickBot="1">
      <c r="A42" s="83" t="s">
        <v>490</v>
      </c>
      <c r="B42" s="78" t="s">
        <v>56</v>
      </c>
      <c r="C42" s="2">
        <v>200</v>
      </c>
      <c r="D42" s="116">
        <v>377100</v>
      </c>
    </row>
    <row r="43" spans="1:4" ht="48" thickBot="1">
      <c r="A43" s="83" t="s">
        <v>491</v>
      </c>
      <c r="B43" s="78" t="s">
        <v>57</v>
      </c>
      <c r="C43" s="2">
        <v>200</v>
      </c>
      <c r="D43" s="116">
        <v>174500</v>
      </c>
    </row>
    <row r="44" spans="1:4" ht="79.5" thickBot="1">
      <c r="A44" s="83" t="s">
        <v>349</v>
      </c>
      <c r="B44" s="78" t="s">
        <v>644</v>
      </c>
      <c r="C44" s="5">
        <v>400</v>
      </c>
      <c r="D44" s="116">
        <v>0</v>
      </c>
    </row>
    <row r="45" spans="1:4" ht="32.25" thickBot="1">
      <c r="A45" s="86" t="s">
        <v>557</v>
      </c>
      <c r="B45" s="72" t="s">
        <v>58</v>
      </c>
      <c r="C45" s="88"/>
      <c r="D45" s="118">
        <f>SUM(D47:D49)</f>
        <v>145000</v>
      </c>
    </row>
    <row r="46" spans="1:4" ht="32.25" thickBot="1">
      <c r="A46" s="86" t="s">
        <v>60</v>
      </c>
      <c r="B46" s="81" t="s">
        <v>59</v>
      </c>
      <c r="C46" s="88"/>
      <c r="D46" s="118">
        <f>D47+D48+D49</f>
        <v>145000</v>
      </c>
    </row>
    <row r="47" spans="1:4" ht="60.75" customHeight="1" thickBot="1">
      <c r="A47" s="83" t="s">
        <v>492</v>
      </c>
      <c r="B47" s="78" t="s">
        <v>61</v>
      </c>
      <c r="C47" s="7">
        <v>200</v>
      </c>
      <c r="D47" s="112">
        <v>100000</v>
      </c>
    </row>
    <row r="48" spans="1:4" ht="48" thickBot="1">
      <c r="A48" s="83" t="s">
        <v>221</v>
      </c>
      <c r="B48" s="78" t="s">
        <v>145</v>
      </c>
      <c r="C48" s="7">
        <v>200</v>
      </c>
      <c r="D48" s="112">
        <v>25000</v>
      </c>
    </row>
    <row r="49" spans="1:4" ht="56.25" customHeight="1" thickBot="1">
      <c r="A49" s="90" t="s">
        <v>493</v>
      </c>
      <c r="B49" s="78" t="s">
        <v>62</v>
      </c>
      <c r="C49" s="2">
        <v>200</v>
      </c>
      <c r="D49" s="117">
        <v>20000</v>
      </c>
    </row>
    <row r="50" spans="1:4" ht="32.25" thickBot="1">
      <c r="A50" s="75" t="s">
        <v>3</v>
      </c>
      <c r="B50" s="72" t="s">
        <v>63</v>
      </c>
      <c r="C50" s="77"/>
      <c r="D50" s="111">
        <f>SUM(D52:D55)</f>
        <v>400000</v>
      </c>
    </row>
    <row r="51" spans="1:4" ht="48" thickBot="1">
      <c r="A51" s="75" t="s">
        <v>64</v>
      </c>
      <c r="B51" s="81" t="s">
        <v>65</v>
      </c>
      <c r="C51" s="77"/>
      <c r="D51" s="111">
        <f>D52+D54+D55+D53</f>
        <v>400000</v>
      </c>
    </row>
    <row r="52" spans="1:4" ht="59.25" customHeight="1" thickBot="1">
      <c r="A52" s="83" t="s">
        <v>494</v>
      </c>
      <c r="B52" s="78" t="s">
        <v>66</v>
      </c>
      <c r="C52" s="2">
        <v>200</v>
      </c>
      <c r="D52" s="34">
        <v>0</v>
      </c>
    </row>
    <row r="53" spans="1:4" ht="38.25" customHeight="1" thickBot="1">
      <c r="A53" s="83" t="s">
        <v>195</v>
      </c>
      <c r="B53" s="78" t="s">
        <v>196</v>
      </c>
      <c r="C53" s="218">
        <v>200</v>
      </c>
      <c r="D53" s="116">
        <v>0</v>
      </c>
    </row>
    <row r="54" spans="1:4" ht="48" thickBot="1">
      <c r="A54" s="83" t="s">
        <v>316</v>
      </c>
      <c r="B54" s="78" t="s">
        <v>317</v>
      </c>
      <c r="C54" s="2">
        <v>200</v>
      </c>
      <c r="D54" s="116">
        <v>0</v>
      </c>
    </row>
    <row r="55" spans="1:4" ht="57" thickBot="1">
      <c r="A55" s="270" t="s">
        <v>313</v>
      </c>
      <c r="B55" s="78" t="s">
        <v>314</v>
      </c>
      <c r="C55" s="2">
        <v>200</v>
      </c>
      <c r="D55" s="34">
        <v>400000</v>
      </c>
    </row>
    <row r="56" spans="1:4" ht="48" thickBot="1">
      <c r="A56" s="92" t="s">
        <v>278</v>
      </c>
      <c r="B56" s="72" t="s">
        <v>68</v>
      </c>
      <c r="C56" s="73"/>
      <c r="D56" s="113">
        <f>D57</f>
        <v>207000</v>
      </c>
    </row>
    <row r="57" spans="1:4" ht="32.25" thickBot="1">
      <c r="A57" s="89" t="s">
        <v>19</v>
      </c>
      <c r="B57" s="72" t="s">
        <v>69</v>
      </c>
      <c r="C57" s="93"/>
      <c r="D57" s="119">
        <f>SUM(D59:D61)</f>
        <v>207000</v>
      </c>
    </row>
    <row r="58" spans="1:4" ht="32.25" thickBot="1">
      <c r="A58" s="75" t="s">
        <v>70</v>
      </c>
      <c r="B58" s="81" t="s">
        <v>71</v>
      </c>
      <c r="C58" s="93"/>
      <c r="D58" s="111">
        <f>D59+D60+D61</f>
        <v>207000</v>
      </c>
    </row>
    <row r="59" spans="1:4" ht="48" thickBot="1">
      <c r="A59" s="83" t="s">
        <v>496</v>
      </c>
      <c r="B59" s="78" t="s">
        <v>72</v>
      </c>
      <c r="C59" s="2">
        <v>200</v>
      </c>
      <c r="D59" s="116">
        <v>0</v>
      </c>
    </row>
    <row r="60" spans="1:4" ht="48" thickBot="1">
      <c r="A60" s="90" t="s">
        <v>497</v>
      </c>
      <c r="B60" s="78" t="s">
        <v>73</v>
      </c>
      <c r="C60" s="2">
        <v>200</v>
      </c>
      <c r="D60" s="117">
        <v>187000</v>
      </c>
    </row>
    <row r="61" spans="1:4" ht="32.25" thickBot="1">
      <c r="A61" s="83" t="s">
        <v>498</v>
      </c>
      <c r="B61" s="78" t="s">
        <v>74</v>
      </c>
      <c r="C61" s="2">
        <v>200</v>
      </c>
      <c r="D61" s="116">
        <v>20000</v>
      </c>
    </row>
    <row r="62" spans="1:4" ht="48" thickBot="1">
      <c r="A62" s="71" t="s">
        <v>578</v>
      </c>
      <c r="B62" s="72" t="s">
        <v>75</v>
      </c>
      <c r="C62" s="73"/>
      <c r="D62" s="113">
        <f>D63+D67+D70</f>
        <v>2280000</v>
      </c>
    </row>
    <row r="63" spans="1:4" ht="32.25" thickBot="1">
      <c r="A63" s="86" t="s">
        <v>579</v>
      </c>
      <c r="B63" s="72" t="s">
        <v>76</v>
      </c>
      <c r="C63" s="88"/>
      <c r="D63" s="120">
        <f>SUM(D65:D66)</f>
        <v>1960000</v>
      </c>
    </row>
    <row r="64" spans="1:4" ht="16.5" thickBot="1">
      <c r="A64" s="89" t="s">
        <v>77</v>
      </c>
      <c r="B64" s="81" t="s">
        <v>78</v>
      </c>
      <c r="C64" s="88"/>
      <c r="D64" s="120">
        <f>D65+D66</f>
        <v>1960000</v>
      </c>
    </row>
    <row r="65" spans="1:4" s="63" customFormat="1" ht="32.25" thickBot="1">
      <c r="A65" s="83" t="s">
        <v>499</v>
      </c>
      <c r="B65" s="78" t="s">
        <v>79</v>
      </c>
      <c r="C65" s="94">
        <v>200</v>
      </c>
      <c r="D65" s="121">
        <v>1450000</v>
      </c>
    </row>
    <row r="66" spans="1:4" s="63" customFormat="1" ht="48" thickBot="1">
      <c r="A66" s="83" t="s">
        <v>500</v>
      </c>
      <c r="B66" s="78" t="s">
        <v>80</v>
      </c>
      <c r="C66" s="94">
        <v>200</v>
      </c>
      <c r="D66" s="122">
        <v>510000</v>
      </c>
    </row>
    <row r="67" spans="1:4" ht="32.25" thickBot="1">
      <c r="A67" s="89" t="s">
        <v>416</v>
      </c>
      <c r="B67" s="72" t="s">
        <v>81</v>
      </c>
      <c r="C67" s="93"/>
      <c r="D67" s="123">
        <f>D68</f>
        <v>70000</v>
      </c>
    </row>
    <row r="68" spans="1:4" ht="32.25" thickBot="1">
      <c r="A68" s="95" t="s">
        <v>82</v>
      </c>
      <c r="B68" s="81" t="s">
        <v>650</v>
      </c>
      <c r="C68" s="77"/>
      <c r="D68" s="124">
        <f>D69</f>
        <v>70000</v>
      </c>
    </row>
    <row r="69" spans="1:4" ht="48" thickBot="1">
      <c r="A69" s="90" t="s">
        <v>501</v>
      </c>
      <c r="B69" s="78" t="s">
        <v>173</v>
      </c>
      <c r="C69" s="96"/>
      <c r="D69" s="125">
        <v>70000</v>
      </c>
    </row>
    <row r="70" spans="1:4" ht="32.25" thickBot="1">
      <c r="A70" s="75" t="s">
        <v>417</v>
      </c>
      <c r="B70" s="72" t="s">
        <v>83</v>
      </c>
      <c r="C70" s="77"/>
      <c r="D70" s="124">
        <f>SUM(D72)</f>
        <v>250000</v>
      </c>
    </row>
    <row r="71" spans="1:4" ht="16.5" thickBot="1">
      <c r="A71" s="75" t="s">
        <v>84</v>
      </c>
      <c r="B71" s="81" t="s">
        <v>85</v>
      </c>
      <c r="C71" s="77"/>
      <c r="D71" s="124">
        <f>D72</f>
        <v>250000</v>
      </c>
    </row>
    <row r="72" spans="1:4" ht="48" thickBot="1">
      <c r="A72" s="83" t="s">
        <v>502</v>
      </c>
      <c r="B72" s="78" t="s">
        <v>86</v>
      </c>
      <c r="C72" s="2">
        <v>200</v>
      </c>
      <c r="D72" s="117">
        <v>250000</v>
      </c>
    </row>
    <row r="73" spans="1:4" ht="32.25" thickBot="1">
      <c r="A73" s="97" t="s">
        <v>418</v>
      </c>
      <c r="B73" s="72" t="s">
        <v>87</v>
      </c>
      <c r="C73" s="73"/>
      <c r="D73" s="113">
        <f>D74+D83+D92+D95</f>
        <v>3798579</v>
      </c>
    </row>
    <row r="74" spans="1:4" ht="48" thickBot="1">
      <c r="A74" s="89" t="s">
        <v>419</v>
      </c>
      <c r="B74" s="72" t="s">
        <v>88</v>
      </c>
      <c r="C74" s="93"/>
      <c r="D74" s="126">
        <f>SUM(D76:D82)</f>
        <v>2788378.04</v>
      </c>
    </row>
    <row r="75" spans="1:4" ht="23.25" customHeight="1" thickBot="1">
      <c r="A75" s="75" t="s">
        <v>90</v>
      </c>
      <c r="B75" s="81" t="s">
        <v>89</v>
      </c>
      <c r="C75" s="77"/>
      <c r="D75" s="127">
        <f>D76+D77+D78+D81+D82+D79+D80</f>
        <v>2788378.04</v>
      </c>
    </row>
    <row r="76" spans="1:4" ht="92.25" customHeight="1" thickBot="1">
      <c r="A76" s="98" t="s">
        <v>92</v>
      </c>
      <c r="B76" s="78" t="s">
        <v>91</v>
      </c>
      <c r="C76" s="5">
        <v>100</v>
      </c>
      <c r="D76" s="116">
        <v>1718842</v>
      </c>
    </row>
    <row r="77" spans="1:4" ht="127.5" customHeight="1" thickBot="1">
      <c r="A77" s="98" t="s">
        <v>674</v>
      </c>
      <c r="B77" s="78" t="s">
        <v>689</v>
      </c>
      <c r="C77" s="5">
        <v>100</v>
      </c>
      <c r="D77" s="116">
        <v>59222.77</v>
      </c>
    </row>
    <row r="78" spans="1:4" ht="111" thickBot="1">
      <c r="A78" s="90" t="s">
        <v>93</v>
      </c>
      <c r="B78" s="78" t="s">
        <v>643</v>
      </c>
      <c r="C78" s="5">
        <v>100</v>
      </c>
      <c r="D78" s="116">
        <v>169207.92</v>
      </c>
    </row>
    <row r="79" spans="1:4" ht="48" thickBot="1">
      <c r="A79" s="90" t="s">
        <v>275</v>
      </c>
      <c r="B79" s="78" t="s">
        <v>263</v>
      </c>
      <c r="C79" s="5">
        <v>200</v>
      </c>
      <c r="D79" s="116">
        <v>0</v>
      </c>
    </row>
    <row r="80" spans="1:4" ht="32.25" thickBot="1">
      <c r="A80" s="90" t="s">
        <v>276</v>
      </c>
      <c r="B80" s="78" t="s">
        <v>264</v>
      </c>
      <c r="C80" s="5">
        <v>200</v>
      </c>
      <c r="D80" s="116">
        <v>0</v>
      </c>
    </row>
    <row r="81" spans="1:4" ht="48" thickBot="1">
      <c r="A81" s="10" t="s">
        <v>94</v>
      </c>
      <c r="B81" s="78" t="s">
        <v>91</v>
      </c>
      <c r="C81" s="5">
        <v>200</v>
      </c>
      <c r="D81" s="116">
        <v>651105.35</v>
      </c>
    </row>
    <row r="82" spans="1:4" ht="32.25" thickBot="1">
      <c r="A82" s="9" t="s">
        <v>95</v>
      </c>
      <c r="B82" s="78" t="s">
        <v>91</v>
      </c>
      <c r="C82" s="5">
        <v>800</v>
      </c>
      <c r="D82" s="116">
        <v>190000</v>
      </c>
    </row>
    <row r="83" spans="1:4" ht="32.25" thickBot="1">
      <c r="A83" s="75" t="s">
        <v>621</v>
      </c>
      <c r="B83" s="72" t="s">
        <v>97</v>
      </c>
      <c r="C83" s="77"/>
      <c r="D83" s="111">
        <f>D84</f>
        <v>813400.96</v>
      </c>
    </row>
    <row r="84" spans="1:4" ht="16.5" thickBot="1">
      <c r="A84" s="75" t="s">
        <v>96</v>
      </c>
      <c r="B84" s="81" t="s">
        <v>98</v>
      </c>
      <c r="C84" s="77"/>
      <c r="D84" s="111">
        <f>D85+D86+D87+D90+D91+D88+D89</f>
        <v>813400.96</v>
      </c>
    </row>
    <row r="85" spans="1:4" ht="79.5" thickBot="1">
      <c r="A85" s="9" t="s">
        <v>100</v>
      </c>
      <c r="B85" s="78" t="s">
        <v>99</v>
      </c>
      <c r="C85" s="2">
        <v>100</v>
      </c>
      <c r="D85" s="116">
        <v>431415</v>
      </c>
    </row>
    <row r="86" spans="1:4" ht="126" customHeight="1" thickBot="1">
      <c r="A86" s="142" t="s">
        <v>674</v>
      </c>
      <c r="B86" s="78" t="s">
        <v>688</v>
      </c>
      <c r="C86" s="5">
        <v>100</v>
      </c>
      <c r="D86" s="116">
        <v>88833.88</v>
      </c>
    </row>
    <row r="87" spans="1:4" ht="111" thickBot="1">
      <c r="A87" s="9" t="s">
        <v>101</v>
      </c>
      <c r="B87" s="2" t="s">
        <v>651</v>
      </c>
      <c r="C87" s="5">
        <v>100</v>
      </c>
      <c r="D87" s="116">
        <v>253811.08</v>
      </c>
    </row>
    <row r="88" spans="1:4" ht="48" thickBot="1">
      <c r="A88" s="9" t="s">
        <v>318</v>
      </c>
      <c r="B88" s="2" t="s">
        <v>320</v>
      </c>
      <c r="C88" s="2">
        <v>200</v>
      </c>
      <c r="D88" s="117">
        <v>1341</v>
      </c>
    </row>
    <row r="89" spans="1:4" ht="48" thickBot="1">
      <c r="A89" s="9" t="s">
        <v>319</v>
      </c>
      <c r="B89" s="2" t="s">
        <v>321</v>
      </c>
      <c r="C89" s="2">
        <v>200</v>
      </c>
      <c r="D89" s="117">
        <v>2000</v>
      </c>
    </row>
    <row r="90" spans="1:4" ht="32.25" thickBot="1">
      <c r="A90" s="10" t="s">
        <v>102</v>
      </c>
      <c r="B90" s="84" t="s">
        <v>99</v>
      </c>
      <c r="C90" s="7">
        <v>200</v>
      </c>
      <c r="D90" s="112">
        <v>36000</v>
      </c>
    </row>
    <row r="91" spans="1:4" ht="48" thickBot="1">
      <c r="A91" s="90" t="s">
        <v>103</v>
      </c>
      <c r="B91" s="78" t="s">
        <v>642</v>
      </c>
      <c r="C91" s="7">
        <v>200</v>
      </c>
      <c r="D91" s="112"/>
    </row>
    <row r="92" spans="1:4" ht="32.25" thickBot="1">
      <c r="A92" s="89" t="s">
        <v>622</v>
      </c>
      <c r="B92" s="72" t="s">
        <v>104</v>
      </c>
      <c r="C92" s="80"/>
      <c r="D92" s="114">
        <f>SUM(D94)</f>
        <v>156800</v>
      </c>
    </row>
    <row r="93" spans="1:4" ht="16.5" thickBot="1">
      <c r="A93" s="75" t="s">
        <v>105</v>
      </c>
      <c r="B93" s="81" t="s">
        <v>106</v>
      </c>
      <c r="C93" s="77"/>
      <c r="D93" s="111">
        <f>D94</f>
        <v>156800</v>
      </c>
    </row>
    <row r="94" spans="1:4" ht="63.75" thickBot="1">
      <c r="A94" s="9" t="s">
        <v>107</v>
      </c>
      <c r="B94" s="78" t="s">
        <v>108</v>
      </c>
      <c r="C94" s="5">
        <v>200</v>
      </c>
      <c r="D94" s="116">
        <v>156800</v>
      </c>
    </row>
    <row r="95" spans="1:4" ht="16.5" thickBot="1">
      <c r="A95" s="219" t="s">
        <v>197</v>
      </c>
      <c r="B95" s="103" t="s">
        <v>201</v>
      </c>
      <c r="C95" s="220"/>
      <c r="D95" s="128">
        <f>D96</f>
        <v>40000</v>
      </c>
    </row>
    <row r="96" spans="1:4" ht="16.5" thickBot="1">
      <c r="A96" s="219" t="s">
        <v>198</v>
      </c>
      <c r="B96" s="103" t="s">
        <v>202</v>
      </c>
      <c r="C96" s="220"/>
      <c r="D96" s="128">
        <f>D97</f>
        <v>40000</v>
      </c>
    </row>
    <row r="97" spans="1:4" ht="32.25" thickBot="1">
      <c r="A97" s="9" t="s">
        <v>199</v>
      </c>
      <c r="B97" s="78" t="s">
        <v>200</v>
      </c>
      <c r="C97" s="5"/>
      <c r="D97" s="116">
        <v>40000</v>
      </c>
    </row>
    <row r="98" spans="1:4" ht="32.25" thickBot="1">
      <c r="A98" s="71" t="s">
        <v>623</v>
      </c>
      <c r="B98" s="72" t="s">
        <v>109</v>
      </c>
      <c r="C98" s="73"/>
      <c r="D98" s="113">
        <f>D99+D112</f>
        <v>4884627</v>
      </c>
    </row>
    <row r="99" spans="1:4" ht="32.25" thickBot="1">
      <c r="A99" s="75" t="s">
        <v>624</v>
      </c>
      <c r="B99" s="72" t="s">
        <v>110</v>
      </c>
      <c r="C99" s="77"/>
      <c r="D99" s="111">
        <f>SUM(D101:D111)</f>
        <v>4844627</v>
      </c>
    </row>
    <row r="100" spans="1:4" ht="32.25" thickBot="1">
      <c r="A100" s="75" t="s">
        <v>111</v>
      </c>
      <c r="B100" s="81" t="s">
        <v>112</v>
      </c>
      <c r="C100" s="77"/>
      <c r="D100" s="111">
        <f>SUM(D101:D111)</f>
        <v>4844627</v>
      </c>
    </row>
    <row r="101" spans="1:4" ht="75.75" customHeight="1" thickBot="1">
      <c r="A101" s="9" t="s">
        <v>114</v>
      </c>
      <c r="B101" s="78" t="s">
        <v>113</v>
      </c>
      <c r="C101" s="2">
        <v>100</v>
      </c>
      <c r="D101" s="116">
        <v>2921080</v>
      </c>
    </row>
    <row r="102" spans="1:4" ht="65.25" customHeight="1" thickBot="1">
      <c r="A102" s="9" t="s">
        <v>116</v>
      </c>
      <c r="B102" s="5" t="s">
        <v>115</v>
      </c>
      <c r="C102" s="5">
        <v>200</v>
      </c>
      <c r="D102" s="116">
        <v>334759</v>
      </c>
    </row>
    <row r="103" spans="1:4" ht="48" customHeight="1" thickBot="1">
      <c r="A103" s="9" t="s">
        <v>117</v>
      </c>
      <c r="B103" s="5" t="s">
        <v>115</v>
      </c>
      <c r="C103" s="5">
        <v>800</v>
      </c>
      <c r="D103" s="116">
        <v>40800</v>
      </c>
    </row>
    <row r="104" spans="1:4" ht="79.5" thickBot="1">
      <c r="A104" s="9" t="s">
        <v>645</v>
      </c>
      <c r="B104" s="84" t="s">
        <v>118</v>
      </c>
      <c r="C104" s="2">
        <v>100</v>
      </c>
      <c r="D104" s="116">
        <v>1102154</v>
      </c>
    </row>
    <row r="105" spans="1:4" ht="51.75" customHeight="1" thickBot="1">
      <c r="A105" s="99" t="s">
        <v>350</v>
      </c>
      <c r="B105" s="78" t="s">
        <v>119</v>
      </c>
      <c r="C105" s="5">
        <v>500</v>
      </c>
      <c r="D105" s="116">
        <v>0</v>
      </c>
    </row>
    <row r="106" spans="1:4" ht="63.75" thickBot="1">
      <c r="A106" s="9" t="s">
        <v>121</v>
      </c>
      <c r="B106" s="78" t="s">
        <v>120</v>
      </c>
      <c r="C106" s="5">
        <v>200</v>
      </c>
      <c r="D106" s="116">
        <v>20000</v>
      </c>
    </row>
    <row r="107" spans="1:4" ht="48" thickBot="1">
      <c r="A107" s="9" t="s">
        <v>330</v>
      </c>
      <c r="B107" s="78" t="s">
        <v>332</v>
      </c>
      <c r="C107" s="5">
        <v>800</v>
      </c>
      <c r="D107" s="116">
        <v>0</v>
      </c>
    </row>
    <row r="108" spans="1:4" ht="32.25" thickBot="1">
      <c r="A108" s="255" t="s">
        <v>250</v>
      </c>
      <c r="B108" s="78" t="s">
        <v>331</v>
      </c>
      <c r="C108" s="5">
        <v>200</v>
      </c>
      <c r="D108" s="116">
        <v>65434</v>
      </c>
    </row>
    <row r="109" spans="1:4" ht="32.25" thickBot="1">
      <c r="A109" s="255" t="s">
        <v>343</v>
      </c>
      <c r="B109" s="78" t="s">
        <v>344</v>
      </c>
      <c r="C109" s="5">
        <v>200</v>
      </c>
      <c r="D109" s="116">
        <v>220400</v>
      </c>
    </row>
    <row r="110" spans="1:4" ht="48" thickBot="1">
      <c r="A110" s="9" t="s">
        <v>123</v>
      </c>
      <c r="B110" s="78" t="s">
        <v>122</v>
      </c>
      <c r="C110" s="5">
        <v>200</v>
      </c>
      <c r="D110" s="116">
        <v>68000</v>
      </c>
    </row>
    <row r="111" spans="1:4" ht="63.75" thickBot="1">
      <c r="A111" s="9" t="s">
        <v>125</v>
      </c>
      <c r="B111" s="78" t="s">
        <v>124</v>
      </c>
      <c r="C111" s="5">
        <v>300</v>
      </c>
      <c r="D111" s="116">
        <v>72000</v>
      </c>
    </row>
    <row r="112" spans="1:4" ht="16.5" thickBot="1">
      <c r="A112" s="75" t="s">
        <v>625</v>
      </c>
      <c r="B112" s="72" t="s">
        <v>127</v>
      </c>
      <c r="C112" s="77"/>
      <c r="D112" s="111">
        <f>SUM(D114:D116)</f>
        <v>40000</v>
      </c>
    </row>
    <row r="113" spans="1:15" ht="32.25" thickBot="1">
      <c r="A113" s="75" t="s">
        <v>126</v>
      </c>
      <c r="B113" s="72" t="s">
        <v>128</v>
      </c>
      <c r="C113" s="77"/>
      <c r="D113" s="111">
        <f>D114+ D115 +D116</f>
        <v>40000</v>
      </c>
    </row>
    <row r="114" spans="1:15" ht="48" thickBot="1">
      <c r="A114" s="9" t="s">
        <v>130</v>
      </c>
      <c r="B114" s="78" t="s">
        <v>129</v>
      </c>
      <c r="C114" s="5">
        <v>200</v>
      </c>
      <c r="D114" s="116">
        <v>31000</v>
      </c>
    </row>
    <row r="115" spans="1:15" ht="59.25" customHeight="1" thickBot="1">
      <c r="A115" s="100" t="s">
        <v>686</v>
      </c>
      <c r="B115" s="78" t="s">
        <v>687</v>
      </c>
      <c r="C115" s="6">
        <v>100</v>
      </c>
      <c r="D115" s="116"/>
    </row>
    <row r="116" spans="1:15" ht="48" thickBot="1">
      <c r="A116" s="100" t="s">
        <v>132</v>
      </c>
      <c r="B116" s="78" t="s">
        <v>131</v>
      </c>
      <c r="C116" s="6">
        <v>800</v>
      </c>
      <c r="D116" s="116">
        <v>9000</v>
      </c>
    </row>
    <row r="117" spans="1:15" ht="32.25" thickBot="1">
      <c r="A117" s="101" t="s">
        <v>133</v>
      </c>
      <c r="B117" s="72" t="s">
        <v>134</v>
      </c>
      <c r="C117" s="93"/>
      <c r="D117" s="127">
        <f>D118</f>
        <v>120000</v>
      </c>
    </row>
    <row r="118" spans="1:15" ht="32.25" thickBot="1">
      <c r="A118" s="101" t="s">
        <v>136</v>
      </c>
      <c r="B118" s="72" t="s">
        <v>135</v>
      </c>
      <c r="C118" s="93"/>
      <c r="D118" s="111">
        <f>D119+D123+D121</f>
        <v>120000</v>
      </c>
    </row>
    <row r="119" spans="1:15" s="67" customFormat="1" ht="32.25" thickBot="1">
      <c r="A119" s="102" t="s">
        <v>138</v>
      </c>
      <c r="B119" s="103" t="s">
        <v>137</v>
      </c>
      <c r="C119" s="104"/>
      <c r="D119" s="128">
        <f>D120</f>
        <v>120000</v>
      </c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</row>
    <row r="120" spans="1:15" ht="32.25" thickBot="1">
      <c r="A120" s="90" t="s">
        <v>504</v>
      </c>
      <c r="B120" s="78" t="s">
        <v>652</v>
      </c>
      <c r="C120" s="2">
        <v>800</v>
      </c>
      <c r="D120" s="116">
        <v>120000</v>
      </c>
    </row>
    <row r="121" spans="1:15" ht="32.25" thickBot="1">
      <c r="A121" s="222" t="s">
        <v>255</v>
      </c>
      <c r="B121" s="103" t="s">
        <v>256</v>
      </c>
      <c r="C121" s="220"/>
      <c r="D121" s="128">
        <f>D122</f>
        <v>0</v>
      </c>
    </row>
    <row r="122" spans="1:15" ht="111" thickBot="1">
      <c r="A122" s="221" t="s">
        <v>258</v>
      </c>
      <c r="B122" s="78" t="s">
        <v>257</v>
      </c>
      <c r="C122" s="5">
        <v>800</v>
      </c>
      <c r="D122" s="116">
        <v>0</v>
      </c>
    </row>
    <row r="123" spans="1:15" ht="48" thickBot="1">
      <c r="A123" s="222" t="s">
        <v>265</v>
      </c>
      <c r="B123" s="103" t="s">
        <v>266</v>
      </c>
      <c r="C123" s="220"/>
      <c r="D123" s="128">
        <f xml:space="preserve"> D124+D125</f>
        <v>0</v>
      </c>
    </row>
    <row r="124" spans="1:15" ht="32.25" thickBot="1">
      <c r="A124" s="265" t="s">
        <v>310</v>
      </c>
      <c r="B124" s="266" t="s">
        <v>304</v>
      </c>
      <c r="C124" s="96">
        <v>800</v>
      </c>
      <c r="D124" s="267"/>
    </row>
    <row r="125" spans="1:15" ht="95.25" thickBot="1">
      <c r="A125" s="221" t="s">
        <v>267</v>
      </c>
      <c r="B125" s="78" t="s">
        <v>268</v>
      </c>
      <c r="C125" s="5">
        <v>800</v>
      </c>
      <c r="D125" s="116"/>
    </row>
    <row r="126" spans="1:15" ht="32.25" thickBot="1">
      <c r="A126" s="222" t="s">
        <v>203</v>
      </c>
      <c r="B126" s="103" t="s">
        <v>207</v>
      </c>
      <c r="C126" s="220"/>
      <c r="D126" s="128">
        <f>D127</f>
        <v>0</v>
      </c>
    </row>
    <row r="127" spans="1:15" ht="32.25" thickBot="1">
      <c r="A127" s="222" t="s">
        <v>204</v>
      </c>
      <c r="B127" s="103" t="s">
        <v>208</v>
      </c>
      <c r="C127" s="220"/>
      <c r="D127" s="128">
        <f>D128</f>
        <v>0</v>
      </c>
    </row>
    <row r="128" spans="1:15" ht="16.5" thickBot="1">
      <c r="A128" s="222" t="s">
        <v>205</v>
      </c>
      <c r="B128" s="103" t="s">
        <v>209</v>
      </c>
      <c r="C128" s="220"/>
      <c r="D128" s="128">
        <f>D129</f>
        <v>0</v>
      </c>
    </row>
    <row r="129" spans="1:4" ht="32.25" thickBot="1">
      <c r="A129" s="221" t="s">
        <v>206</v>
      </c>
      <c r="B129" s="78" t="s">
        <v>210</v>
      </c>
      <c r="C129" s="5"/>
      <c r="D129" s="116"/>
    </row>
    <row r="130" spans="1:4" ht="32.25" thickBot="1">
      <c r="A130" s="222" t="s">
        <v>283</v>
      </c>
      <c r="B130" s="103" t="s">
        <v>284</v>
      </c>
      <c r="C130" s="220"/>
      <c r="D130" s="128">
        <f xml:space="preserve"> D131</f>
        <v>0</v>
      </c>
    </row>
    <row r="131" spans="1:4" ht="32.25" thickBot="1">
      <c r="A131" s="222" t="s">
        <v>285</v>
      </c>
      <c r="B131" s="103" t="s">
        <v>286</v>
      </c>
      <c r="C131" s="220"/>
      <c r="D131" s="128">
        <f>D132</f>
        <v>0</v>
      </c>
    </row>
    <row r="132" spans="1:4" ht="32.25" thickBot="1">
      <c r="A132" s="222" t="s">
        <v>287</v>
      </c>
      <c r="B132" s="103" t="s">
        <v>288</v>
      </c>
      <c r="C132" s="220"/>
      <c r="D132" s="128">
        <f>D133+D134+D135</f>
        <v>0</v>
      </c>
    </row>
    <row r="133" spans="1:4" ht="32.25" thickBot="1">
      <c r="A133" s="221" t="s">
        <v>289</v>
      </c>
      <c r="B133" s="78" t="s">
        <v>290</v>
      </c>
      <c r="C133" s="5">
        <v>200</v>
      </c>
      <c r="D133" s="116">
        <v>0</v>
      </c>
    </row>
    <row r="134" spans="1:4" ht="32.25" thickBot="1">
      <c r="A134" s="221" t="s">
        <v>291</v>
      </c>
      <c r="B134" s="78" t="s">
        <v>292</v>
      </c>
      <c r="C134" s="5">
        <v>200</v>
      </c>
      <c r="D134" s="116">
        <v>0</v>
      </c>
    </row>
    <row r="135" spans="1:4" ht="32.25" thickBot="1">
      <c r="A135" s="221" t="s">
        <v>293</v>
      </c>
      <c r="B135" s="78" t="s">
        <v>294</v>
      </c>
      <c r="C135" s="5">
        <v>200</v>
      </c>
      <c r="D135" s="116">
        <v>0</v>
      </c>
    </row>
    <row r="136" spans="1:4" ht="32.25" thickBot="1">
      <c r="A136" s="71" t="s">
        <v>462</v>
      </c>
      <c r="B136" s="72" t="s">
        <v>139</v>
      </c>
      <c r="C136" s="77"/>
      <c r="D136" s="113">
        <f>D137</f>
        <v>10000</v>
      </c>
    </row>
    <row r="137" spans="1:4" ht="16.5" thickBot="1">
      <c r="A137" s="75" t="s">
        <v>463</v>
      </c>
      <c r="B137" s="81" t="s">
        <v>140</v>
      </c>
      <c r="C137" s="77"/>
      <c r="D137" s="111">
        <f>D138</f>
        <v>10000</v>
      </c>
    </row>
    <row r="138" spans="1:4" ht="33.75" customHeight="1" thickBot="1">
      <c r="A138" s="99" t="s">
        <v>641</v>
      </c>
      <c r="B138" s="78" t="s">
        <v>656</v>
      </c>
      <c r="C138" s="5">
        <v>700</v>
      </c>
      <c r="D138" s="116">
        <v>10000</v>
      </c>
    </row>
    <row r="139" spans="1:4" ht="48" thickBot="1">
      <c r="A139" s="71" t="s">
        <v>464</v>
      </c>
      <c r="B139" s="72" t="s">
        <v>141</v>
      </c>
      <c r="C139" s="77"/>
      <c r="D139" s="113">
        <f>D140</f>
        <v>151300</v>
      </c>
    </row>
    <row r="140" spans="1:4" ht="16.5" thickBot="1">
      <c r="A140" s="75" t="s">
        <v>463</v>
      </c>
      <c r="B140" s="72" t="s">
        <v>653</v>
      </c>
      <c r="C140" s="77"/>
      <c r="D140" s="111">
        <f>D141+D142</f>
        <v>151300</v>
      </c>
    </row>
    <row r="141" spans="1:4" ht="79.5" thickBot="1">
      <c r="A141" s="90" t="s">
        <v>143</v>
      </c>
      <c r="B141" s="105" t="s">
        <v>142</v>
      </c>
      <c r="C141" s="5">
        <v>100</v>
      </c>
      <c r="D141" s="116">
        <v>151300</v>
      </c>
    </row>
    <row r="142" spans="1:4" ht="48" thickBot="1">
      <c r="A142" s="10" t="s">
        <v>351</v>
      </c>
      <c r="B142" s="6" t="s">
        <v>144</v>
      </c>
      <c r="C142" s="5">
        <v>200</v>
      </c>
      <c r="D142" s="116">
        <v>0</v>
      </c>
    </row>
    <row r="143" spans="1:4" ht="48" thickBot="1">
      <c r="A143" s="106" t="s">
        <v>147</v>
      </c>
      <c r="B143" s="107" t="s">
        <v>146</v>
      </c>
      <c r="C143" s="104"/>
      <c r="D143" s="128">
        <f>D144</f>
        <v>6989</v>
      </c>
    </row>
    <row r="144" spans="1:4" ht="16.5" thickBot="1">
      <c r="A144" s="108" t="s">
        <v>463</v>
      </c>
      <c r="B144" s="109" t="s">
        <v>148</v>
      </c>
      <c r="C144" s="104">
        <v>0</v>
      </c>
      <c r="D144" s="128">
        <f>D145</f>
        <v>6989</v>
      </c>
    </row>
    <row r="145" spans="1:4" ht="63.75" thickBot="1">
      <c r="A145" s="110" t="s">
        <v>503</v>
      </c>
      <c r="B145" s="78" t="s">
        <v>149</v>
      </c>
      <c r="C145" s="2">
        <v>200</v>
      </c>
      <c r="D145" s="116">
        <v>6989</v>
      </c>
    </row>
    <row r="146" spans="1:4" ht="16.5" thickBot="1">
      <c r="A146" s="71" t="s">
        <v>465</v>
      </c>
      <c r="B146" s="77"/>
      <c r="C146" s="77"/>
      <c r="D146" s="113">
        <f>D9+D24+D34+D56+D62+D73+D98+D117+D136+D139+D143+D126+D130</f>
        <v>14970827.32</v>
      </c>
    </row>
    <row r="162" ht="22.9" customHeight="1"/>
  </sheetData>
  <mergeCells count="2">
    <mergeCell ref="A6:D6"/>
    <mergeCell ref="C4:D4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5"/>
  <sheetViews>
    <sheetView zoomScale="75" workbookViewId="0">
      <selection activeCell="E10" sqref="E10"/>
    </sheetView>
  </sheetViews>
  <sheetFormatPr defaultRowHeight="15.75"/>
  <cols>
    <col min="1" max="1" width="44.25" customWidth="1"/>
    <col min="2" max="2" width="15.375" customWidth="1"/>
    <col min="3" max="3" width="13.125" customWidth="1"/>
    <col min="4" max="4" width="14.625" customWidth="1"/>
    <col min="5" max="5" width="18" customWidth="1"/>
  </cols>
  <sheetData>
    <row r="1" spans="1:7">
      <c r="D1" s="1" t="s">
        <v>227</v>
      </c>
    </row>
    <row r="2" spans="1:7">
      <c r="D2" s="1" t="s">
        <v>604</v>
      </c>
    </row>
    <row r="3" spans="1:7">
      <c r="D3" s="1" t="s">
        <v>559</v>
      </c>
    </row>
    <row r="4" spans="1:7">
      <c r="A4" s="30"/>
      <c r="C4" s="320" t="s">
        <v>717</v>
      </c>
      <c r="D4" s="320"/>
    </row>
    <row r="5" spans="1:7" ht="18" customHeight="1">
      <c r="A5" s="30"/>
      <c r="D5" s="1"/>
    </row>
    <row r="6" spans="1:7" ht="105.75" customHeight="1">
      <c r="A6" s="298" t="s">
        <v>345</v>
      </c>
      <c r="B6" s="298"/>
      <c r="C6" s="298"/>
      <c r="D6" s="298"/>
    </row>
    <row r="7" spans="1:7" ht="19.5" thickBot="1">
      <c r="A7" s="49"/>
    </row>
    <row r="8" spans="1:7" ht="32.25" customHeight="1" thickBot="1">
      <c r="A8" s="2" t="s">
        <v>405</v>
      </c>
      <c r="B8" s="2" t="s">
        <v>554</v>
      </c>
      <c r="C8" s="3" t="s">
        <v>466</v>
      </c>
      <c r="D8" s="302" t="s">
        <v>486</v>
      </c>
      <c r="E8" s="304"/>
    </row>
    <row r="9" spans="1:7" ht="32.25" customHeight="1" thickBot="1">
      <c r="A9" s="4"/>
      <c r="B9" s="2"/>
      <c r="C9" s="5"/>
      <c r="D9" s="2" t="s">
        <v>484</v>
      </c>
      <c r="E9" s="2" t="s">
        <v>337</v>
      </c>
    </row>
    <row r="10" spans="1:7" ht="111" thickBot="1">
      <c r="A10" s="71" t="s">
        <v>5</v>
      </c>
      <c r="B10" s="72" t="s">
        <v>20</v>
      </c>
      <c r="C10" s="73"/>
      <c r="D10" s="113">
        <f>D11+D14+D19+D22</f>
        <v>178360</v>
      </c>
      <c r="E10" s="113">
        <f>E11+E14+E19+E22</f>
        <v>129360</v>
      </c>
    </row>
    <row r="11" spans="1:7" ht="32.25" thickBot="1">
      <c r="A11" s="75" t="s">
        <v>21</v>
      </c>
      <c r="B11" s="72" t="s">
        <v>23</v>
      </c>
      <c r="C11" s="73"/>
      <c r="D11" s="74">
        <f>D12</f>
        <v>20000</v>
      </c>
      <c r="E11" s="74">
        <f>E12</f>
        <v>20000</v>
      </c>
    </row>
    <row r="12" spans="1:7" ht="32.25" thickBot="1">
      <c r="A12" s="76" t="s">
        <v>22</v>
      </c>
      <c r="B12" s="72" t="s">
        <v>25</v>
      </c>
      <c r="C12" s="77"/>
      <c r="D12" s="111">
        <f>SUM(D13)</f>
        <v>20000</v>
      </c>
      <c r="E12" s="111">
        <f>SUM(E13)</f>
        <v>20000</v>
      </c>
    </row>
    <row r="13" spans="1:7" ht="75" customHeight="1" thickBot="1">
      <c r="A13" s="8" t="s">
        <v>470</v>
      </c>
      <c r="B13" s="78" t="s">
        <v>24</v>
      </c>
      <c r="C13" s="7">
        <v>200</v>
      </c>
      <c r="D13" s="112">
        <v>20000</v>
      </c>
      <c r="E13" s="212">
        <v>20000</v>
      </c>
      <c r="G13" s="66"/>
    </row>
    <row r="14" spans="1:7" ht="32.25" thickBot="1">
      <c r="A14" s="79" t="s">
        <v>6</v>
      </c>
      <c r="B14" s="72" t="s">
        <v>648</v>
      </c>
      <c r="C14" s="80"/>
      <c r="D14" s="114">
        <f>SUM(D16:D18)</f>
        <v>134960</v>
      </c>
      <c r="E14" s="114">
        <f>SUM(E16:E18)</f>
        <v>84960</v>
      </c>
    </row>
    <row r="15" spans="1:7" ht="32.25" thickBot="1">
      <c r="A15" s="79" t="s">
        <v>33</v>
      </c>
      <c r="B15" s="81" t="s">
        <v>26</v>
      </c>
      <c r="C15" s="82"/>
      <c r="D15" s="115">
        <f>D16+D17+D18</f>
        <v>134960</v>
      </c>
      <c r="E15" s="115">
        <f>E16+E17+E18</f>
        <v>84960</v>
      </c>
    </row>
    <row r="16" spans="1:7" ht="60" customHeight="1" thickBot="1">
      <c r="A16" s="83" t="s">
        <v>471</v>
      </c>
      <c r="B16" s="84" t="s">
        <v>27</v>
      </c>
      <c r="C16" s="7">
        <v>200</v>
      </c>
      <c r="D16" s="112">
        <v>100000</v>
      </c>
      <c r="E16" s="243">
        <v>50000</v>
      </c>
    </row>
    <row r="17" spans="1:5" ht="58.5" customHeight="1" thickBot="1">
      <c r="A17" s="83" t="s">
        <v>472</v>
      </c>
      <c r="B17" s="78" t="s">
        <v>28</v>
      </c>
      <c r="C17" s="2">
        <v>200</v>
      </c>
      <c r="D17" s="85">
        <v>0</v>
      </c>
      <c r="E17" s="212">
        <v>0</v>
      </c>
    </row>
    <row r="18" spans="1:5" ht="79.5" thickBot="1">
      <c r="A18" s="83" t="s">
        <v>489</v>
      </c>
      <c r="B18" s="78" t="s">
        <v>29</v>
      </c>
      <c r="C18" s="2">
        <v>600</v>
      </c>
      <c r="D18" s="116">
        <v>34960</v>
      </c>
      <c r="E18" s="212">
        <v>34960</v>
      </c>
    </row>
    <row r="19" spans="1:5" ht="48" thickBot="1">
      <c r="A19" s="75" t="s">
        <v>7</v>
      </c>
      <c r="B19" s="72" t="s">
        <v>30</v>
      </c>
      <c r="C19" s="77"/>
      <c r="D19" s="224">
        <f>SUM(D21)</f>
        <v>23000</v>
      </c>
      <c r="E19" s="224">
        <f>SUM(E21)</f>
        <v>24000</v>
      </c>
    </row>
    <row r="20" spans="1:5" ht="63.75" thickBot="1">
      <c r="A20" s="75" t="s">
        <v>32</v>
      </c>
      <c r="B20" s="81" t="s">
        <v>31</v>
      </c>
      <c r="C20" s="77"/>
      <c r="D20" s="204">
        <f>D21</f>
        <v>23000</v>
      </c>
      <c r="E20" s="204">
        <f>E21</f>
        <v>24000</v>
      </c>
    </row>
    <row r="21" spans="1:5" ht="79.5" thickBot="1">
      <c r="A21" s="83" t="s">
        <v>473</v>
      </c>
      <c r="B21" s="78" t="s">
        <v>34</v>
      </c>
      <c r="C21" s="2">
        <v>200</v>
      </c>
      <c r="D21" s="117">
        <v>23000</v>
      </c>
      <c r="E21" s="212">
        <v>24000</v>
      </c>
    </row>
    <row r="22" spans="1:5" ht="63.75" thickBot="1">
      <c r="A22" s="75" t="s">
        <v>8</v>
      </c>
      <c r="B22" s="72" t="s">
        <v>35</v>
      </c>
      <c r="C22" s="77"/>
      <c r="D22" s="111">
        <f>SUM(D24)</f>
        <v>400</v>
      </c>
      <c r="E22" s="111">
        <f>SUM(E24)</f>
        <v>400</v>
      </c>
    </row>
    <row r="23" spans="1:5" ht="32.25" thickBot="1">
      <c r="A23" s="75" t="s">
        <v>36</v>
      </c>
      <c r="B23" s="81" t="s">
        <v>37</v>
      </c>
      <c r="C23" s="77"/>
      <c r="D23" s="111">
        <f>D24</f>
        <v>400</v>
      </c>
      <c r="E23" s="111">
        <f>E24</f>
        <v>400</v>
      </c>
    </row>
    <row r="24" spans="1:5" ht="64.5" customHeight="1" thickBot="1">
      <c r="A24" s="83" t="s">
        <v>476</v>
      </c>
      <c r="B24" s="78" t="s">
        <v>38</v>
      </c>
      <c r="C24" s="2">
        <v>200</v>
      </c>
      <c r="D24" s="117">
        <v>400</v>
      </c>
      <c r="E24" s="212">
        <v>400</v>
      </c>
    </row>
    <row r="25" spans="1:5" ht="48" thickBot="1">
      <c r="A25" s="71" t="s">
        <v>9</v>
      </c>
      <c r="B25" s="72" t="s">
        <v>39</v>
      </c>
      <c r="C25" s="73"/>
      <c r="D25" s="113">
        <f>D26+D31</f>
        <v>2202815.21</v>
      </c>
      <c r="E25" s="113">
        <f>E26+E31</f>
        <v>2262651.67</v>
      </c>
    </row>
    <row r="26" spans="1:5" ht="48" thickBot="1">
      <c r="A26" s="86" t="s">
        <v>10</v>
      </c>
      <c r="B26" s="87" t="s">
        <v>40</v>
      </c>
      <c r="C26" s="88"/>
      <c r="D26" s="118">
        <f>SUM(D28:D30)</f>
        <v>2172815.21</v>
      </c>
      <c r="E26" s="118">
        <f>SUM(E28:E30)</f>
        <v>2232651.67</v>
      </c>
    </row>
    <row r="27" spans="1:5" ht="32.25" thickBot="1">
      <c r="A27" s="89" t="s">
        <v>41</v>
      </c>
      <c r="B27" s="81" t="s">
        <v>42</v>
      </c>
      <c r="C27" s="88"/>
      <c r="D27" s="118">
        <f>D28+D29+D30</f>
        <v>2172815.21</v>
      </c>
      <c r="E27" s="118">
        <f>E28+E29+E30</f>
        <v>2232651.67</v>
      </c>
    </row>
    <row r="28" spans="1:5" ht="79.5" thickBot="1">
      <c r="A28" s="90" t="s">
        <v>488</v>
      </c>
      <c r="B28" s="78" t="s">
        <v>43</v>
      </c>
      <c r="C28" s="2">
        <v>200</v>
      </c>
      <c r="D28" s="117">
        <v>2122815.21</v>
      </c>
      <c r="E28" s="212">
        <v>2182651.67</v>
      </c>
    </row>
    <row r="29" spans="1:5" ht="104.25" customHeight="1" thickBot="1">
      <c r="A29" s="91" t="s">
        <v>474</v>
      </c>
      <c r="B29" s="5" t="s">
        <v>649</v>
      </c>
      <c r="C29" s="5">
        <v>200</v>
      </c>
      <c r="D29" s="34">
        <v>0</v>
      </c>
      <c r="E29" s="212">
        <v>0</v>
      </c>
    </row>
    <row r="30" spans="1:5" ht="72.75" customHeight="1" thickBot="1">
      <c r="A30" s="83" t="s">
        <v>477</v>
      </c>
      <c r="B30" s="84" t="s">
        <v>44</v>
      </c>
      <c r="C30" s="7">
        <v>200</v>
      </c>
      <c r="D30" s="112">
        <v>50000</v>
      </c>
      <c r="E30" s="212">
        <v>50000</v>
      </c>
    </row>
    <row r="31" spans="1:5" ht="32.25" thickBot="1">
      <c r="A31" s="86" t="s">
        <v>467</v>
      </c>
      <c r="B31" s="88" t="s">
        <v>46</v>
      </c>
      <c r="C31" s="88"/>
      <c r="D31" s="118">
        <f>SUM(D33)</f>
        <v>30000</v>
      </c>
      <c r="E31" s="118">
        <f>SUM(E33)</f>
        <v>30000</v>
      </c>
    </row>
    <row r="32" spans="1:5" ht="32.25" thickBot="1">
      <c r="A32" s="86" t="s">
        <v>45</v>
      </c>
      <c r="B32" s="81" t="s">
        <v>47</v>
      </c>
      <c r="C32" s="88"/>
      <c r="D32" s="118">
        <f>D33</f>
        <v>30000</v>
      </c>
      <c r="E32" s="118">
        <f>E33</f>
        <v>30000</v>
      </c>
    </row>
    <row r="33" spans="1:5" ht="48" thickBot="1">
      <c r="A33" s="83" t="s">
        <v>475</v>
      </c>
      <c r="B33" s="78" t="s">
        <v>48</v>
      </c>
      <c r="C33" s="2">
        <v>200</v>
      </c>
      <c r="D33" s="117">
        <v>30000</v>
      </c>
      <c r="E33" s="212">
        <v>30000</v>
      </c>
    </row>
    <row r="34" spans="1:5" ht="79.5" thickBot="1">
      <c r="A34" s="71" t="s">
        <v>468</v>
      </c>
      <c r="B34" s="72" t="s">
        <v>49</v>
      </c>
      <c r="C34" s="73"/>
      <c r="D34" s="113">
        <f>D35+D40+D45+D50</f>
        <v>3090226</v>
      </c>
      <c r="E34" s="113">
        <f>E35+E40+E45+E50</f>
        <v>886120</v>
      </c>
    </row>
    <row r="35" spans="1:5" ht="79.5" thickBot="1">
      <c r="A35" s="75" t="s">
        <v>636</v>
      </c>
      <c r="B35" s="72" t="s">
        <v>50</v>
      </c>
      <c r="C35" s="77"/>
      <c r="D35" s="111">
        <f>D37+D38+D39</f>
        <v>0</v>
      </c>
      <c r="E35" s="111">
        <f>E37+E38+E39</f>
        <v>0</v>
      </c>
    </row>
    <row r="36" spans="1:5" ht="32.25" thickBot="1">
      <c r="A36" s="75" t="s">
        <v>51</v>
      </c>
      <c r="B36" s="81" t="s">
        <v>52</v>
      </c>
      <c r="C36" s="77"/>
      <c r="D36" s="111">
        <f>D37+D38+D39</f>
        <v>0</v>
      </c>
      <c r="E36" s="111">
        <f>E37+E38+E39</f>
        <v>0</v>
      </c>
    </row>
    <row r="37" spans="1:5" ht="95.25" thickBot="1">
      <c r="A37" s="83" t="s">
        <v>669</v>
      </c>
      <c r="B37" s="78" t="s">
        <v>694</v>
      </c>
      <c r="C37" s="5">
        <v>400</v>
      </c>
      <c r="D37" s="116">
        <v>0</v>
      </c>
      <c r="E37" s="212">
        <v>0</v>
      </c>
    </row>
    <row r="38" spans="1:5" ht="67.5" customHeight="1" thickBot="1">
      <c r="A38" s="90" t="s">
        <v>670</v>
      </c>
      <c r="B38" s="78" t="s">
        <v>671</v>
      </c>
      <c r="C38" s="5">
        <v>400</v>
      </c>
      <c r="D38" s="116">
        <v>0</v>
      </c>
      <c r="E38" s="212">
        <v>0</v>
      </c>
    </row>
    <row r="39" spans="1:5" ht="78.75" customHeight="1" thickBot="1">
      <c r="A39" s="83" t="s">
        <v>673</v>
      </c>
      <c r="B39" s="78" t="s">
        <v>672</v>
      </c>
      <c r="C39" s="2">
        <v>400</v>
      </c>
      <c r="D39" s="116">
        <v>0</v>
      </c>
      <c r="E39" s="212">
        <v>0</v>
      </c>
    </row>
    <row r="40" spans="1:5" ht="32.25" thickBot="1">
      <c r="A40" s="75" t="s">
        <v>556</v>
      </c>
      <c r="B40" s="72" t="s">
        <v>53</v>
      </c>
      <c r="C40" s="77"/>
      <c r="D40" s="111">
        <f>SUM(D42:D44)</f>
        <v>2487426</v>
      </c>
      <c r="E40" s="111">
        <f>SUM(E42:E44)</f>
        <v>461120</v>
      </c>
    </row>
    <row r="41" spans="1:5" ht="32.25" thickBot="1">
      <c r="A41" s="75" t="s">
        <v>54</v>
      </c>
      <c r="B41" s="81" t="s">
        <v>55</v>
      </c>
      <c r="C41" s="77"/>
      <c r="D41" s="111">
        <f>D42+D43+D44</f>
        <v>2487426</v>
      </c>
      <c r="E41" s="111">
        <f>E42+E43+E44</f>
        <v>461120</v>
      </c>
    </row>
    <row r="42" spans="1:5" ht="63.75" thickBot="1">
      <c r="A42" s="83" t="s">
        <v>490</v>
      </c>
      <c r="B42" s="78" t="s">
        <v>56</v>
      </c>
      <c r="C42" s="2">
        <v>200</v>
      </c>
      <c r="D42" s="116">
        <v>278793</v>
      </c>
      <c r="E42" s="212">
        <v>268734</v>
      </c>
    </row>
    <row r="43" spans="1:5" ht="51.75" customHeight="1" thickBot="1">
      <c r="A43" s="83" t="s">
        <v>491</v>
      </c>
      <c r="B43" s="78" t="s">
        <v>57</v>
      </c>
      <c r="C43" s="2">
        <v>200</v>
      </c>
      <c r="D43" s="116">
        <v>183225</v>
      </c>
      <c r="E43" s="212">
        <v>192386</v>
      </c>
    </row>
    <row r="44" spans="1:5" ht="126.75" thickBot="1">
      <c r="A44" s="83" t="s">
        <v>349</v>
      </c>
      <c r="B44" s="78" t="s">
        <v>644</v>
      </c>
      <c r="C44" s="5">
        <v>400</v>
      </c>
      <c r="D44" s="116">
        <v>2025408</v>
      </c>
      <c r="E44" s="212">
        <v>0</v>
      </c>
    </row>
    <row r="45" spans="1:5" ht="48" thickBot="1">
      <c r="A45" s="86" t="s">
        <v>557</v>
      </c>
      <c r="B45" s="72" t="s">
        <v>58</v>
      </c>
      <c r="C45" s="88"/>
      <c r="D45" s="118">
        <f>SUM(D47:D49)</f>
        <v>125000</v>
      </c>
      <c r="E45" s="118">
        <f>SUM(E47:E49)</f>
        <v>125000</v>
      </c>
    </row>
    <row r="46" spans="1:5" ht="48" thickBot="1">
      <c r="A46" s="86" t="s">
        <v>60</v>
      </c>
      <c r="B46" s="81" t="s">
        <v>59</v>
      </c>
      <c r="C46" s="88"/>
      <c r="D46" s="118">
        <f>(D47+D48+D49)</f>
        <v>125000</v>
      </c>
      <c r="E46" s="118">
        <f>(E47+E48+E49)</f>
        <v>125000</v>
      </c>
    </row>
    <row r="47" spans="1:5" ht="60.75" customHeight="1" thickBot="1">
      <c r="A47" s="83" t="s">
        <v>492</v>
      </c>
      <c r="B47" s="78" t="s">
        <v>61</v>
      </c>
      <c r="C47" s="7">
        <v>200</v>
      </c>
      <c r="D47" s="112">
        <v>80000</v>
      </c>
      <c r="E47" s="212">
        <v>80000</v>
      </c>
    </row>
    <row r="48" spans="1:5" ht="63.75" thickBot="1">
      <c r="A48" s="83" t="s">
        <v>220</v>
      </c>
      <c r="B48" s="78" t="s">
        <v>145</v>
      </c>
      <c r="C48" s="7">
        <v>200</v>
      </c>
      <c r="D48" s="112">
        <v>25000</v>
      </c>
      <c r="E48" s="212">
        <v>25000</v>
      </c>
    </row>
    <row r="49" spans="1:5" ht="70.5" customHeight="1" thickBot="1">
      <c r="A49" s="90" t="s">
        <v>493</v>
      </c>
      <c r="B49" s="78" t="s">
        <v>62</v>
      </c>
      <c r="C49" s="2">
        <v>200</v>
      </c>
      <c r="D49" s="117">
        <v>20000</v>
      </c>
      <c r="E49" s="133">
        <v>20000</v>
      </c>
    </row>
    <row r="50" spans="1:5" ht="34.5" customHeight="1" thickBot="1">
      <c r="A50" s="75" t="s">
        <v>3</v>
      </c>
      <c r="B50" s="72" t="s">
        <v>63</v>
      </c>
      <c r="C50" s="77"/>
      <c r="D50" s="111">
        <f>SUM(D52:D54)</f>
        <v>477800</v>
      </c>
      <c r="E50" s="111">
        <f>SUM(E52:E54)</f>
        <v>300000</v>
      </c>
    </row>
    <row r="51" spans="1:5" ht="48.75" customHeight="1" thickBot="1">
      <c r="A51" s="75" t="s">
        <v>64</v>
      </c>
      <c r="B51" s="81" t="s">
        <v>65</v>
      </c>
      <c r="C51" s="77"/>
      <c r="D51" s="111">
        <f>D52+D53+D54</f>
        <v>477800</v>
      </c>
      <c r="E51" s="111">
        <f>E52+E53+E54</f>
        <v>300000</v>
      </c>
    </row>
    <row r="52" spans="1:5" ht="69" customHeight="1" thickBot="1">
      <c r="A52" s="83" t="s">
        <v>346</v>
      </c>
      <c r="B52" s="78" t="s">
        <v>347</v>
      </c>
      <c r="C52" s="2">
        <v>200</v>
      </c>
      <c r="D52" s="34">
        <v>477800</v>
      </c>
      <c r="E52" s="133">
        <v>300000</v>
      </c>
    </row>
    <row r="53" spans="1:5" ht="48" thickBot="1">
      <c r="A53" s="83" t="s">
        <v>495</v>
      </c>
      <c r="B53" s="78" t="s">
        <v>67</v>
      </c>
      <c r="C53" s="2">
        <v>800</v>
      </c>
      <c r="D53" s="116">
        <v>0</v>
      </c>
      <c r="E53" s="133">
        <v>0</v>
      </c>
    </row>
    <row r="54" spans="1:5" ht="36.75" customHeight="1" thickBot="1">
      <c r="A54" s="225" t="s">
        <v>211</v>
      </c>
      <c r="B54" s="78" t="s">
        <v>212</v>
      </c>
      <c r="C54" s="2">
        <v>200</v>
      </c>
      <c r="D54" s="116">
        <v>0</v>
      </c>
      <c r="E54" s="212">
        <v>0</v>
      </c>
    </row>
    <row r="55" spans="1:5" ht="68.25" customHeight="1" thickBot="1">
      <c r="A55" s="92" t="s">
        <v>4</v>
      </c>
      <c r="B55" s="72" t="s">
        <v>68</v>
      </c>
      <c r="C55" s="73"/>
      <c r="D55" s="113">
        <f>D56</f>
        <v>152000</v>
      </c>
      <c r="E55" s="113">
        <f>E56</f>
        <v>145000</v>
      </c>
    </row>
    <row r="56" spans="1:5" ht="48" thickBot="1">
      <c r="A56" s="89" t="s">
        <v>19</v>
      </c>
      <c r="B56" s="72" t="s">
        <v>69</v>
      </c>
      <c r="C56" s="93"/>
      <c r="D56" s="119">
        <f>SUM(D58:D60)</f>
        <v>152000</v>
      </c>
      <c r="E56" s="119">
        <f>SUM(E58:E60)</f>
        <v>145000</v>
      </c>
    </row>
    <row r="57" spans="1:5" ht="48" thickBot="1">
      <c r="A57" s="75" t="s">
        <v>70</v>
      </c>
      <c r="B57" s="81" t="s">
        <v>71</v>
      </c>
      <c r="C57" s="93"/>
      <c r="D57" s="111">
        <f>D58+D59+D60</f>
        <v>152000</v>
      </c>
      <c r="E57" s="111">
        <f>E58+E59+E60</f>
        <v>145000</v>
      </c>
    </row>
    <row r="58" spans="1:5" ht="63.75" thickBot="1">
      <c r="A58" s="83" t="s">
        <v>496</v>
      </c>
      <c r="B58" s="78" t="s">
        <v>72</v>
      </c>
      <c r="C58" s="2">
        <v>200</v>
      </c>
      <c r="D58" s="34">
        <v>0</v>
      </c>
      <c r="E58" s="212">
        <v>0</v>
      </c>
    </row>
    <row r="59" spans="1:5" ht="79.5" thickBot="1">
      <c r="A59" s="90" t="s">
        <v>497</v>
      </c>
      <c r="B59" s="78" t="s">
        <v>73</v>
      </c>
      <c r="C59" s="2">
        <v>200</v>
      </c>
      <c r="D59" s="85">
        <v>152000</v>
      </c>
      <c r="E59" s="212">
        <v>145000</v>
      </c>
    </row>
    <row r="60" spans="1:5" ht="48" thickBot="1">
      <c r="A60" s="83" t="s">
        <v>498</v>
      </c>
      <c r="B60" s="78" t="s">
        <v>74</v>
      </c>
      <c r="C60" s="2">
        <v>200</v>
      </c>
      <c r="D60" s="116">
        <v>0</v>
      </c>
      <c r="E60" s="133"/>
    </row>
    <row r="61" spans="1:5" ht="48" thickBot="1">
      <c r="A61" s="71" t="s">
        <v>578</v>
      </c>
      <c r="B61" s="72" t="s">
        <v>75</v>
      </c>
      <c r="C61" s="73"/>
      <c r="D61" s="113">
        <f>D62+D66+D69</f>
        <v>1990000</v>
      </c>
      <c r="E61" s="113">
        <f>E62+E66+E69</f>
        <v>2006621</v>
      </c>
    </row>
    <row r="62" spans="1:5" ht="48" thickBot="1">
      <c r="A62" s="86" t="s">
        <v>579</v>
      </c>
      <c r="B62" s="72" t="s">
        <v>76</v>
      </c>
      <c r="C62" s="88"/>
      <c r="D62" s="120">
        <f>SUM(D64:D65)</f>
        <v>1620000</v>
      </c>
      <c r="E62" s="120">
        <f>SUM(E64:E65)</f>
        <v>1666621</v>
      </c>
    </row>
    <row r="63" spans="1:5" ht="16.5" thickBot="1">
      <c r="A63" s="89" t="s">
        <v>77</v>
      </c>
      <c r="B63" s="81" t="s">
        <v>78</v>
      </c>
      <c r="C63" s="88"/>
      <c r="D63" s="120">
        <f>D64+D65</f>
        <v>1620000</v>
      </c>
      <c r="E63" s="120">
        <f>E64+E65</f>
        <v>1666621</v>
      </c>
    </row>
    <row r="64" spans="1:5" s="63" customFormat="1" ht="48" thickBot="1">
      <c r="A64" s="83" t="s">
        <v>499</v>
      </c>
      <c r="B64" s="78" t="s">
        <v>79</v>
      </c>
      <c r="C64" s="94">
        <v>200</v>
      </c>
      <c r="D64" s="121">
        <v>1450000</v>
      </c>
      <c r="E64" s="244">
        <v>1450000</v>
      </c>
    </row>
    <row r="65" spans="1:5" s="63" customFormat="1" ht="63.75" customHeight="1" thickBot="1">
      <c r="A65" s="83" t="s">
        <v>500</v>
      </c>
      <c r="B65" s="78" t="s">
        <v>80</v>
      </c>
      <c r="C65" s="94">
        <v>200</v>
      </c>
      <c r="D65" s="122">
        <v>170000</v>
      </c>
      <c r="E65" s="244">
        <v>216621</v>
      </c>
    </row>
    <row r="66" spans="1:5" ht="48" thickBot="1">
      <c r="A66" s="233" t="s">
        <v>416</v>
      </c>
      <c r="B66" s="228" t="s">
        <v>81</v>
      </c>
      <c r="C66" s="104"/>
      <c r="D66" s="239">
        <f>D67</f>
        <v>70000</v>
      </c>
      <c r="E66" s="241">
        <f>E67</f>
        <v>70000</v>
      </c>
    </row>
    <row r="67" spans="1:5" ht="32.25" thickBot="1">
      <c r="A67" s="240" t="s">
        <v>82</v>
      </c>
      <c r="B67" s="103" t="s">
        <v>650</v>
      </c>
      <c r="C67" s="220"/>
      <c r="D67" s="238">
        <f>D68</f>
        <v>70000</v>
      </c>
      <c r="E67" s="241">
        <f>E68</f>
        <v>70000</v>
      </c>
    </row>
    <row r="68" spans="1:5" ht="48" thickBot="1">
      <c r="A68" s="90" t="s">
        <v>501</v>
      </c>
      <c r="B68" s="78" t="s">
        <v>173</v>
      </c>
      <c r="C68" s="96"/>
      <c r="D68" s="125">
        <v>70000</v>
      </c>
      <c r="E68" s="212">
        <v>70000</v>
      </c>
    </row>
    <row r="69" spans="1:5" ht="32.25" thickBot="1">
      <c r="A69" s="219" t="s">
        <v>417</v>
      </c>
      <c r="B69" s="228" t="s">
        <v>83</v>
      </c>
      <c r="C69" s="220"/>
      <c r="D69" s="238">
        <f>SUM(D71)</f>
        <v>300000</v>
      </c>
      <c r="E69" s="241">
        <f>E70</f>
        <v>270000</v>
      </c>
    </row>
    <row r="70" spans="1:5" ht="32.25" thickBot="1">
      <c r="A70" s="219" t="s">
        <v>84</v>
      </c>
      <c r="B70" s="103" t="s">
        <v>85</v>
      </c>
      <c r="C70" s="220"/>
      <c r="D70" s="238">
        <f>D71</f>
        <v>300000</v>
      </c>
      <c r="E70" s="241">
        <f>E71</f>
        <v>270000</v>
      </c>
    </row>
    <row r="71" spans="1:5" ht="79.5" thickBot="1">
      <c r="A71" s="83" t="s">
        <v>502</v>
      </c>
      <c r="B71" s="78" t="s">
        <v>86</v>
      </c>
      <c r="C71" s="2">
        <v>200</v>
      </c>
      <c r="D71" s="117">
        <v>300000</v>
      </c>
      <c r="E71" s="212">
        <v>270000</v>
      </c>
    </row>
    <row r="72" spans="1:5" ht="48" thickBot="1">
      <c r="A72" s="236" t="s">
        <v>418</v>
      </c>
      <c r="B72" s="228" t="s">
        <v>87</v>
      </c>
      <c r="C72" s="232"/>
      <c r="D72" s="229">
        <f>D73+D80+D87+D90</f>
        <v>3408472</v>
      </c>
      <c r="E72" s="229">
        <f>E73+E80+E87+E90</f>
        <v>3367426</v>
      </c>
    </row>
    <row r="73" spans="1:5" ht="48" thickBot="1">
      <c r="A73" s="233" t="s">
        <v>419</v>
      </c>
      <c r="B73" s="228" t="s">
        <v>88</v>
      </c>
      <c r="C73" s="104"/>
      <c r="D73" s="237">
        <f>SUM(D75:D79)</f>
        <v>2613335</v>
      </c>
      <c r="E73" s="237">
        <f>SUM(E75:E79)</f>
        <v>2663134</v>
      </c>
    </row>
    <row r="74" spans="1:5" ht="23.25" customHeight="1" thickBot="1">
      <c r="A74" s="219" t="s">
        <v>90</v>
      </c>
      <c r="B74" s="103" t="s">
        <v>89</v>
      </c>
      <c r="C74" s="220"/>
      <c r="D74" s="231">
        <f>D75+D76+D77+D78+D79</f>
        <v>2613335</v>
      </c>
      <c r="E74" s="231">
        <f>E75+E76+E77+E78+E79</f>
        <v>2663134</v>
      </c>
    </row>
    <row r="75" spans="1:5" ht="92.25" customHeight="1" thickBot="1">
      <c r="A75" s="98" t="s">
        <v>92</v>
      </c>
      <c r="B75" s="78" t="s">
        <v>91</v>
      </c>
      <c r="C75" s="5">
        <v>100</v>
      </c>
      <c r="D75" s="116">
        <v>1786335</v>
      </c>
      <c r="E75" s="212">
        <v>1786335</v>
      </c>
    </row>
    <row r="76" spans="1:5" ht="127.5" customHeight="1" thickBot="1">
      <c r="A76" s="98" t="s">
        <v>674</v>
      </c>
      <c r="B76" s="78" t="s">
        <v>689</v>
      </c>
      <c r="C76" s="5">
        <v>100</v>
      </c>
      <c r="D76" s="116">
        <v>0</v>
      </c>
      <c r="E76" s="212">
        <v>0</v>
      </c>
    </row>
    <row r="77" spans="1:5" ht="158.25" thickBot="1">
      <c r="A77" s="90" t="s">
        <v>93</v>
      </c>
      <c r="B77" s="78" t="s">
        <v>643</v>
      </c>
      <c r="C77" s="5">
        <v>100</v>
      </c>
      <c r="D77" s="116">
        <v>0</v>
      </c>
      <c r="E77" s="212">
        <v>0</v>
      </c>
    </row>
    <row r="78" spans="1:5" ht="63.75" thickBot="1">
      <c r="A78" s="10" t="s">
        <v>94</v>
      </c>
      <c r="B78" s="78" t="s">
        <v>91</v>
      </c>
      <c r="C78" s="5">
        <v>200</v>
      </c>
      <c r="D78" s="116">
        <v>657000</v>
      </c>
      <c r="E78" s="212">
        <v>720799</v>
      </c>
    </row>
    <row r="79" spans="1:5" ht="48" thickBot="1">
      <c r="A79" s="9" t="s">
        <v>95</v>
      </c>
      <c r="B79" s="78" t="s">
        <v>91</v>
      </c>
      <c r="C79" s="5">
        <v>800</v>
      </c>
      <c r="D79" s="116">
        <v>170000</v>
      </c>
      <c r="E79" s="212">
        <v>156000</v>
      </c>
    </row>
    <row r="80" spans="1:5" ht="32.25" thickBot="1">
      <c r="A80" s="219" t="s">
        <v>621</v>
      </c>
      <c r="B80" s="228" t="s">
        <v>97</v>
      </c>
      <c r="C80" s="220"/>
      <c r="D80" s="128">
        <f>D81</f>
        <v>598337</v>
      </c>
      <c r="E80" s="226">
        <f>E81</f>
        <v>600337</v>
      </c>
    </row>
    <row r="81" spans="1:5" ht="32.25" thickBot="1">
      <c r="A81" s="219" t="s">
        <v>96</v>
      </c>
      <c r="B81" s="103" t="s">
        <v>98</v>
      </c>
      <c r="C81" s="220"/>
      <c r="D81" s="128">
        <f>D82+D83+D84+D85+D86</f>
        <v>598337</v>
      </c>
      <c r="E81" s="226">
        <f>E82+E83+E84+E85+E86</f>
        <v>600337</v>
      </c>
    </row>
    <row r="82" spans="1:5" ht="95.25" thickBot="1">
      <c r="A82" s="9" t="s">
        <v>100</v>
      </c>
      <c r="B82" s="78" t="s">
        <v>99</v>
      </c>
      <c r="C82" s="2">
        <v>100</v>
      </c>
      <c r="D82" s="116">
        <v>558961</v>
      </c>
      <c r="E82" s="212">
        <v>558961</v>
      </c>
    </row>
    <row r="83" spans="1:5" ht="126" customHeight="1" thickBot="1">
      <c r="A83" s="142" t="s">
        <v>674</v>
      </c>
      <c r="B83" s="78" t="s">
        <v>688</v>
      </c>
      <c r="C83" s="5">
        <v>100</v>
      </c>
      <c r="D83" s="116">
        <v>0</v>
      </c>
      <c r="E83" s="212">
        <v>0</v>
      </c>
    </row>
    <row r="84" spans="1:5" ht="158.25" thickBot="1">
      <c r="A84" s="9" t="s">
        <v>101</v>
      </c>
      <c r="B84" s="2" t="s">
        <v>651</v>
      </c>
      <c r="C84" s="5">
        <v>100</v>
      </c>
      <c r="D84" s="116">
        <v>0</v>
      </c>
      <c r="E84" s="212">
        <v>0</v>
      </c>
    </row>
    <row r="85" spans="1:5" ht="48" thickBot="1">
      <c r="A85" s="10" t="s">
        <v>102</v>
      </c>
      <c r="B85" s="84" t="s">
        <v>99</v>
      </c>
      <c r="C85" s="7">
        <v>200</v>
      </c>
      <c r="D85" s="112">
        <v>38000</v>
      </c>
      <c r="E85" s="133">
        <v>40000</v>
      </c>
    </row>
    <row r="86" spans="1:5" ht="63.75" thickBot="1">
      <c r="A86" s="90" t="s">
        <v>103</v>
      </c>
      <c r="B86" s="78" t="s">
        <v>642</v>
      </c>
      <c r="C86" s="7">
        <v>200</v>
      </c>
      <c r="D86" s="112">
        <v>1376</v>
      </c>
      <c r="E86" s="212">
        <v>1376</v>
      </c>
    </row>
    <row r="87" spans="1:5" ht="48" thickBot="1">
      <c r="A87" s="233" t="s">
        <v>622</v>
      </c>
      <c r="B87" s="228" t="s">
        <v>104</v>
      </c>
      <c r="C87" s="234"/>
      <c r="D87" s="235">
        <f>SUM(D89)</f>
        <v>156800</v>
      </c>
      <c r="E87" s="226">
        <f>E88</f>
        <v>63955</v>
      </c>
    </row>
    <row r="88" spans="1:5" ht="32.25" thickBot="1">
      <c r="A88" s="219" t="s">
        <v>105</v>
      </c>
      <c r="B88" s="103" t="s">
        <v>106</v>
      </c>
      <c r="C88" s="220"/>
      <c r="D88" s="128">
        <f>D89</f>
        <v>156800</v>
      </c>
      <c r="E88" s="226">
        <f>E89</f>
        <v>63955</v>
      </c>
    </row>
    <row r="89" spans="1:5" ht="79.5" thickBot="1">
      <c r="A89" s="9" t="s">
        <v>107</v>
      </c>
      <c r="B89" s="78" t="s">
        <v>108</v>
      </c>
      <c r="C89" s="5">
        <v>200</v>
      </c>
      <c r="D89" s="116">
        <v>156800</v>
      </c>
      <c r="E89" s="212">
        <v>63955</v>
      </c>
    </row>
    <row r="90" spans="1:5" ht="32.25" thickBot="1">
      <c r="A90" s="219" t="s">
        <v>197</v>
      </c>
      <c r="B90" s="103" t="s">
        <v>201</v>
      </c>
      <c r="C90" s="220"/>
      <c r="D90" s="128">
        <f>D91</f>
        <v>40000</v>
      </c>
      <c r="E90" s="128">
        <f>E91</f>
        <v>40000</v>
      </c>
    </row>
    <row r="91" spans="1:5" ht="32.25" thickBot="1">
      <c r="A91" s="219" t="s">
        <v>198</v>
      </c>
      <c r="B91" s="103" t="s">
        <v>214</v>
      </c>
      <c r="C91" s="220"/>
      <c r="D91" s="128">
        <f>D92</f>
        <v>40000</v>
      </c>
      <c r="E91" s="128">
        <f>E92</f>
        <v>40000</v>
      </c>
    </row>
    <row r="92" spans="1:5" ht="32.25" thickBot="1">
      <c r="A92" s="9" t="s">
        <v>199</v>
      </c>
      <c r="B92" s="78" t="s">
        <v>200</v>
      </c>
      <c r="C92" s="5">
        <v>200</v>
      </c>
      <c r="D92" s="116">
        <v>40000</v>
      </c>
      <c r="E92" s="212">
        <v>40000</v>
      </c>
    </row>
    <row r="93" spans="1:5" ht="48" thickBot="1">
      <c r="A93" s="227" t="s">
        <v>623</v>
      </c>
      <c r="B93" s="228" t="s">
        <v>109</v>
      </c>
      <c r="C93" s="232"/>
      <c r="D93" s="229">
        <f>D94+D106</f>
        <v>4875576</v>
      </c>
      <c r="E93" s="241">
        <f>E94+E106</f>
        <v>4869876</v>
      </c>
    </row>
    <row r="94" spans="1:5" ht="48" thickBot="1">
      <c r="A94" s="219" t="s">
        <v>624</v>
      </c>
      <c r="B94" s="228" t="s">
        <v>110</v>
      </c>
      <c r="C94" s="220"/>
      <c r="D94" s="128">
        <f>SUM(D96:D105)</f>
        <v>4845576</v>
      </c>
      <c r="E94" s="241">
        <f>E95</f>
        <v>4845876</v>
      </c>
    </row>
    <row r="95" spans="1:5" ht="32.25" thickBot="1">
      <c r="A95" s="219" t="s">
        <v>111</v>
      </c>
      <c r="B95" s="103" t="s">
        <v>112</v>
      </c>
      <c r="C95" s="220"/>
      <c r="D95" s="128">
        <f>D96+D97+D98+D99+D100+D101+D104+D105+D102+D103</f>
        <v>4845576</v>
      </c>
      <c r="E95" s="241">
        <f>E96+E97+E98+E99+E100+E101+E104+E105+E102+E103</f>
        <v>4845876</v>
      </c>
    </row>
    <row r="96" spans="1:5" ht="81" customHeight="1" thickBot="1">
      <c r="A96" s="9" t="s">
        <v>114</v>
      </c>
      <c r="B96" s="78" t="s">
        <v>113</v>
      </c>
      <c r="C96" s="2">
        <v>100</v>
      </c>
      <c r="D96" s="116">
        <v>2921080</v>
      </c>
      <c r="E96" s="212">
        <v>2921080</v>
      </c>
    </row>
    <row r="97" spans="1:5" ht="65.25" customHeight="1" thickBot="1">
      <c r="A97" s="9" t="s">
        <v>116</v>
      </c>
      <c r="B97" s="5" t="s">
        <v>115</v>
      </c>
      <c r="C97" s="5">
        <v>200</v>
      </c>
      <c r="D97" s="116">
        <v>544060.80000000005</v>
      </c>
      <c r="E97" s="212">
        <v>544360.80000000005</v>
      </c>
    </row>
    <row r="98" spans="1:5" ht="48" customHeight="1" thickBot="1">
      <c r="A98" s="9" t="s">
        <v>117</v>
      </c>
      <c r="B98" s="5" t="s">
        <v>115</v>
      </c>
      <c r="C98" s="5">
        <v>800</v>
      </c>
      <c r="D98" s="116">
        <v>40800</v>
      </c>
      <c r="E98" s="212">
        <v>40800</v>
      </c>
    </row>
    <row r="99" spans="1:5" ht="90" customHeight="1" thickBot="1">
      <c r="A99" s="9" t="s">
        <v>645</v>
      </c>
      <c r="B99" s="84" t="s">
        <v>118</v>
      </c>
      <c r="C99" s="2">
        <v>100</v>
      </c>
      <c r="D99" s="116">
        <v>893801.2</v>
      </c>
      <c r="E99" s="133">
        <v>893801.2</v>
      </c>
    </row>
    <row r="100" spans="1:5" ht="51.75" customHeight="1" thickBot="1">
      <c r="A100" s="99" t="s">
        <v>350</v>
      </c>
      <c r="B100" s="78" t="s">
        <v>119</v>
      </c>
      <c r="C100" s="5">
        <v>500</v>
      </c>
      <c r="D100" s="116">
        <v>0</v>
      </c>
      <c r="E100" s="212">
        <v>0</v>
      </c>
    </row>
    <row r="101" spans="1:5" ht="79.5" thickBot="1">
      <c r="A101" s="9" t="s">
        <v>121</v>
      </c>
      <c r="B101" s="78" t="s">
        <v>120</v>
      </c>
      <c r="C101" s="5">
        <v>200</v>
      </c>
      <c r="D101" s="116">
        <v>20000</v>
      </c>
      <c r="E101" s="212">
        <v>20000</v>
      </c>
    </row>
    <row r="102" spans="1:5" ht="48" thickBot="1">
      <c r="A102" s="255" t="s">
        <v>250</v>
      </c>
      <c r="B102" s="78" t="s">
        <v>251</v>
      </c>
      <c r="C102" s="5">
        <v>200</v>
      </c>
      <c r="D102" s="116">
        <v>65434</v>
      </c>
      <c r="E102" s="212">
        <v>65434</v>
      </c>
    </row>
    <row r="103" spans="1:5" ht="32.25" thickBot="1">
      <c r="A103" s="255" t="s">
        <v>703</v>
      </c>
      <c r="B103" s="78" t="s">
        <v>344</v>
      </c>
      <c r="C103" s="5">
        <v>200</v>
      </c>
      <c r="D103" s="116">
        <v>220400</v>
      </c>
      <c r="E103" s="212">
        <v>220400</v>
      </c>
    </row>
    <row r="104" spans="1:5" ht="63.75" thickBot="1">
      <c r="A104" s="9" t="s">
        <v>123</v>
      </c>
      <c r="B104" s="78" t="s">
        <v>252</v>
      </c>
      <c r="C104" s="5">
        <v>200</v>
      </c>
      <c r="D104" s="116">
        <v>68000</v>
      </c>
      <c r="E104" s="212">
        <v>68000</v>
      </c>
    </row>
    <row r="105" spans="1:5" ht="79.5" thickBot="1">
      <c r="A105" s="9" t="s">
        <v>125</v>
      </c>
      <c r="B105" s="78" t="s">
        <v>124</v>
      </c>
      <c r="C105" s="5">
        <v>300</v>
      </c>
      <c r="D105" s="116">
        <v>72000</v>
      </c>
      <c r="E105" s="212">
        <v>72000</v>
      </c>
    </row>
    <row r="106" spans="1:5" ht="32.25" thickBot="1">
      <c r="A106" s="219" t="s">
        <v>625</v>
      </c>
      <c r="B106" s="228" t="s">
        <v>127</v>
      </c>
      <c r="C106" s="220"/>
      <c r="D106" s="128">
        <f>D107</f>
        <v>30000</v>
      </c>
      <c r="E106" s="226">
        <f>E107</f>
        <v>24000</v>
      </c>
    </row>
    <row r="107" spans="1:5" ht="32.25" thickBot="1">
      <c r="A107" s="219" t="s">
        <v>126</v>
      </c>
      <c r="B107" s="228" t="s">
        <v>128</v>
      </c>
      <c r="C107" s="220"/>
      <c r="D107" s="128">
        <f>D108+ D109 +D110</f>
        <v>30000</v>
      </c>
      <c r="E107" s="226">
        <f>E108+E109+E110</f>
        <v>24000</v>
      </c>
    </row>
    <row r="108" spans="1:5" ht="79.5" thickBot="1">
      <c r="A108" s="9" t="s">
        <v>130</v>
      </c>
      <c r="B108" s="78" t="s">
        <v>129</v>
      </c>
      <c r="C108" s="5">
        <v>200</v>
      </c>
      <c r="D108" s="116">
        <v>21000</v>
      </c>
      <c r="E108" s="212">
        <v>15000</v>
      </c>
    </row>
    <row r="109" spans="1:5" ht="59.25" customHeight="1" thickBot="1">
      <c r="A109" s="100" t="s">
        <v>686</v>
      </c>
      <c r="B109" s="78" t="s">
        <v>687</v>
      </c>
      <c r="C109" s="6">
        <v>100</v>
      </c>
      <c r="D109" s="116">
        <v>0</v>
      </c>
      <c r="E109" s="212">
        <v>0</v>
      </c>
    </row>
    <row r="110" spans="1:5" ht="63.75" thickBot="1">
      <c r="A110" s="100" t="s">
        <v>132</v>
      </c>
      <c r="B110" s="78" t="s">
        <v>131</v>
      </c>
      <c r="C110" s="6">
        <v>800</v>
      </c>
      <c r="D110" s="116">
        <v>9000</v>
      </c>
      <c r="E110" s="212">
        <v>9000</v>
      </c>
    </row>
    <row r="111" spans="1:5" ht="32.25" thickBot="1">
      <c r="A111" s="230" t="s">
        <v>133</v>
      </c>
      <c r="B111" s="228" t="s">
        <v>134</v>
      </c>
      <c r="C111" s="104"/>
      <c r="D111" s="231">
        <f t="shared" ref="D111:E113" si="0">D112</f>
        <v>120000</v>
      </c>
      <c r="E111" s="241">
        <f t="shared" si="0"/>
        <v>120000</v>
      </c>
    </row>
    <row r="112" spans="1:5" ht="32.25" thickBot="1">
      <c r="A112" s="230" t="s">
        <v>136</v>
      </c>
      <c r="B112" s="228" t="s">
        <v>135</v>
      </c>
      <c r="C112" s="104"/>
      <c r="D112" s="128">
        <f t="shared" si="0"/>
        <v>120000</v>
      </c>
      <c r="E112" s="241">
        <f t="shared" si="0"/>
        <v>120000</v>
      </c>
    </row>
    <row r="113" spans="1:15" s="67" customFormat="1" ht="32.25" thickBot="1">
      <c r="A113" s="102" t="s">
        <v>138</v>
      </c>
      <c r="B113" s="103" t="s">
        <v>137</v>
      </c>
      <c r="C113" s="104"/>
      <c r="D113" s="128">
        <f t="shared" si="0"/>
        <v>120000</v>
      </c>
      <c r="E113" s="241">
        <f t="shared" si="0"/>
        <v>120000</v>
      </c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</row>
    <row r="114" spans="1:15" ht="63.75" thickBot="1">
      <c r="A114" s="90" t="s">
        <v>504</v>
      </c>
      <c r="B114" s="78" t="s">
        <v>652</v>
      </c>
      <c r="C114" s="2">
        <v>800</v>
      </c>
      <c r="D114" s="116">
        <v>120000</v>
      </c>
      <c r="E114" s="212">
        <v>120000</v>
      </c>
    </row>
    <row r="115" spans="1:15" ht="48" thickBot="1">
      <c r="A115" s="242" t="s">
        <v>203</v>
      </c>
      <c r="B115" s="228" t="s">
        <v>207</v>
      </c>
      <c r="C115" s="232"/>
      <c r="D115" s="229">
        <f t="shared" ref="D115:E117" si="1">D116</f>
        <v>0</v>
      </c>
      <c r="E115" s="229">
        <f t="shared" si="1"/>
        <v>0</v>
      </c>
    </row>
    <row r="116" spans="1:15" ht="32.25" thickBot="1">
      <c r="A116" s="222" t="s">
        <v>204</v>
      </c>
      <c r="B116" s="103" t="s">
        <v>208</v>
      </c>
      <c r="C116" s="220"/>
      <c r="D116" s="128">
        <f t="shared" si="1"/>
        <v>0</v>
      </c>
      <c r="E116" s="128">
        <f t="shared" si="1"/>
        <v>0</v>
      </c>
    </row>
    <row r="117" spans="1:15" ht="16.5" thickBot="1">
      <c r="A117" s="222" t="s">
        <v>205</v>
      </c>
      <c r="B117" s="103" t="s">
        <v>209</v>
      </c>
      <c r="C117" s="220"/>
      <c r="D117" s="128">
        <f t="shared" si="1"/>
        <v>0</v>
      </c>
      <c r="E117" s="128">
        <f t="shared" si="1"/>
        <v>0</v>
      </c>
    </row>
    <row r="118" spans="1:15" ht="48" thickBot="1">
      <c r="A118" s="221" t="s">
        <v>213</v>
      </c>
      <c r="B118" s="78" t="s">
        <v>210</v>
      </c>
      <c r="C118" s="5">
        <v>200</v>
      </c>
      <c r="D118" s="116">
        <v>0</v>
      </c>
      <c r="E118" s="212">
        <v>0</v>
      </c>
    </row>
    <row r="119" spans="1:15" ht="63.75" thickBot="1">
      <c r="A119" s="227" t="s">
        <v>462</v>
      </c>
      <c r="B119" s="228" t="s">
        <v>139</v>
      </c>
      <c r="C119" s="220"/>
      <c r="D119" s="229">
        <f>D120</f>
        <v>10000</v>
      </c>
      <c r="E119" s="241">
        <f>E120</f>
        <v>10000</v>
      </c>
    </row>
    <row r="120" spans="1:15" ht="16.5" thickBot="1">
      <c r="A120" s="219" t="s">
        <v>463</v>
      </c>
      <c r="B120" s="103" t="s">
        <v>140</v>
      </c>
      <c r="C120" s="220"/>
      <c r="D120" s="128">
        <f>D121</f>
        <v>10000</v>
      </c>
      <c r="E120" s="241">
        <f>E121</f>
        <v>10000</v>
      </c>
    </row>
    <row r="121" spans="1:15" ht="33.75" customHeight="1" thickBot="1">
      <c r="A121" s="99" t="s">
        <v>641</v>
      </c>
      <c r="B121" s="78" t="s">
        <v>656</v>
      </c>
      <c r="C121" s="5">
        <v>700</v>
      </c>
      <c r="D121" s="116">
        <v>10000</v>
      </c>
      <c r="E121" s="212">
        <v>10000</v>
      </c>
    </row>
    <row r="122" spans="1:15" ht="63.75" thickBot="1">
      <c r="A122" s="227" t="s">
        <v>464</v>
      </c>
      <c r="B122" s="228" t="s">
        <v>141</v>
      </c>
      <c r="C122" s="220"/>
      <c r="D122" s="229">
        <f>D123</f>
        <v>153000</v>
      </c>
      <c r="E122" s="241">
        <f>E123</f>
        <v>158400</v>
      </c>
    </row>
    <row r="123" spans="1:15" ht="16.5" thickBot="1">
      <c r="A123" s="219" t="s">
        <v>463</v>
      </c>
      <c r="B123" s="228" t="s">
        <v>653</v>
      </c>
      <c r="C123" s="220"/>
      <c r="D123" s="128">
        <f>D124+D125</f>
        <v>153000</v>
      </c>
      <c r="E123" s="241">
        <f>E124+E125</f>
        <v>158400</v>
      </c>
    </row>
    <row r="124" spans="1:15" ht="118.5" customHeight="1" thickBot="1">
      <c r="A124" s="90" t="s">
        <v>143</v>
      </c>
      <c r="B124" s="105" t="s">
        <v>142</v>
      </c>
      <c r="C124" s="5">
        <v>100</v>
      </c>
      <c r="D124" s="116">
        <v>153000</v>
      </c>
      <c r="E124" s="212">
        <v>155711.84</v>
      </c>
    </row>
    <row r="125" spans="1:15" ht="63.75" thickBot="1">
      <c r="A125" s="10" t="s">
        <v>351</v>
      </c>
      <c r="B125" s="6" t="s">
        <v>144</v>
      </c>
      <c r="C125" s="5">
        <v>200</v>
      </c>
      <c r="D125" s="116">
        <v>0</v>
      </c>
      <c r="E125" s="212">
        <v>2688.16</v>
      </c>
    </row>
    <row r="126" spans="1:15" ht="79.5" thickBot="1">
      <c r="A126" s="106" t="s">
        <v>147</v>
      </c>
      <c r="B126" s="107" t="s">
        <v>146</v>
      </c>
      <c r="C126" s="104"/>
      <c r="D126" s="128">
        <f>D127</f>
        <v>471.5</v>
      </c>
      <c r="E126" s="128">
        <f>E127</f>
        <v>761</v>
      </c>
    </row>
    <row r="127" spans="1:15" ht="16.5" thickBot="1">
      <c r="A127" s="108" t="s">
        <v>463</v>
      </c>
      <c r="B127" s="109" t="s">
        <v>148</v>
      </c>
      <c r="C127" s="104">
        <v>0</v>
      </c>
      <c r="D127" s="128">
        <f>D128</f>
        <v>471.5</v>
      </c>
      <c r="E127" s="241">
        <f>E128</f>
        <v>761</v>
      </c>
    </row>
    <row r="128" spans="1:15" ht="79.5" thickBot="1">
      <c r="A128" s="110" t="s">
        <v>503</v>
      </c>
      <c r="B128" s="78" t="s">
        <v>149</v>
      </c>
      <c r="C128" s="2">
        <v>200</v>
      </c>
      <c r="D128" s="116">
        <v>471.5</v>
      </c>
      <c r="E128" s="212">
        <v>761</v>
      </c>
    </row>
    <row r="129" spans="1:5" ht="16.5" thickBot="1">
      <c r="A129" s="71" t="s">
        <v>465</v>
      </c>
      <c r="B129" s="77"/>
      <c r="C129" s="77"/>
      <c r="D129" s="245">
        <f>D10+D25+D34+D55+D61+D72+D93+D111+D119+D122+D126+D115</f>
        <v>16180920.710000001</v>
      </c>
      <c r="E129" s="245">
        <f>E10+E25+E34+E55+E61+E72+E93+E111+E119+E122+E126+E115</f>
        <v>13956215.67</v>
      </c>
    </row>
    <row r="145" ht="22.9" customHeight="1"/>
  </sheetData>
  <mergeCells count="3">
    <mergeCell ref="C4:D4"/>
    <mergeCell ref="A6:D6"/>
    <mergeCell ref="D8:E8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00"/>
  <sheetViews>
    <sheetView zoomScale="75" zoomScaleNormal="75" workbookViewId="0">
      <selection activeCell="G11" sqref="G11"/>
    </sheetView>
  </sheetViews>
  <sheetFormatPr defaultRowHeight="15.75"/>
  <cols>
    <col min="1" max="1" width="52.25" customWidth="1"/>
    <col min="2" max="2" width="12.125" customWidth="1"/>
    <col min="3" max="3" width="9.25" customWidth="1"/>
    <col min="4" max="4" width="8.75" customWidth="1"/>
    <col min="5" max="5" width="16.125" customWidth="1"/>
    <col min="6" max="6" width="12.625" customWidth="1"/>
    <col min="7" max="7" width="15.25" customWidth="1"/>
  </cols>
  <sheetData>
    <row r="1" spans="1:14">
      <c r="G1" s="1" t="s">
        <v>230</v>
      </c>
      <c r="H1" s="61"/>
      <c r="I1" s="61"/>
      <c r="J1" s="61"/>
      <c r="K1" s="61"/>
      <c r="L1" s="61"/>
      <c r="M1" s="61"/>
      <c r="N1" s="61"/>
    </row>
    <row r="2" spans="1:14">
      <c r="G2" s="1" t="s">
        <v>166</v>
      </c>
      <c r="H2" s="61"/>
      <c r="I2" s="61"/>
      <c r="J2" s="61"/>
      <c r="K2" s="61"/>
      <c r="L2" s="61"/>
      <c r="M2" s="61"/>
      <c r="N2" s="61"/>
    </row>
    <row r="3" spans="1:14">
      <c r="G3" s="1" t="s">
        <v>559</v>
      </c>
      <c r="H3" s="61"/>
      <c r="I3" s="61"/>
      <c r="J3" s="61"/>
      <c r="K3" s="61"/>
      <c r="L3" s="61"/>
      <c r="M3" s="61"/>
      <c r="N3" s="61"/>
    </row>
    <row r="4" spans="1:14">
      <c r="F4" s="320" t="s">
        <v>718</v>
      </c>
      <c r="G4" s="320"/>
      <c r="H4" s="61"/>
      <c r="I4" s="61"/>
      <c r="J4" s="61"/>
      <c r="K4" s="61"/>
      <c r="L4" s="61"/>
      <c r="M4" s="61"/>
      <c r="N4" s="61"/>
    </row>
    <row r="5" spans="1:14" ht="18.75">
      <c r="A5" s="37"/>
      <c r="H5" s="61"/>
      <c r="I5" s="61"/>
      <c r="J5" s="61"/>
      <c r="K5" s="61"/>
      <c r="L5" s="61"/>
      <c r="M5" s="61"/>
      <c r="N5" s="61"/>
    </row>
    <row r="6" spans="1:14" ht="21.75" customHeight="1">
      <c r="A6" s="319" t="s">
        <v>339</v>
      </c>
      <c r="B6" s="319"/>
      <c r="C6" s="319"/>
      <c r="D6" s="319"/>
      <c r="E6" s="319"/>
      <c r="F6" s="319"/>
      <c r="G6" s="319"/>
      <c r="H6" s="61"/>
      <c r="I6" s="61"/>
      <c r="J6" s="61"/>
      <c r="K6" s="61"/>
      <c r="L6" s="61"/>
      <c r="M6" s="61"/>
      <c r="N6" s="61"/>
    </row>
    <row r="7" spans="1:14" ht="19.5" thickBot="1">
      <c r="A7" s="35"/>
      <c r="H7" s="61"/>
      <c r="I7" s="61"/>
      <c r="J7" s="61"/>
      <c r="K7" s="61"/>
      <c r="L7" s="61"/>
      <c r="M7" s="61"/>
      <c r="N7" s="61"/>
    </row>
    <row r="8" spans="1:14" ht="55.5" customHeight="1" thickBot="1">
      <c r="A8" s="39" t="s">
        <v>405</v>
      </c>
      <c r="B8" s="39" t="s">
        <v>167</v>
      </c>
      <c r="C8" s="39" t="s">
        <v>168</v>
      </c>
      <c r="D8" s="39" t="s">
        <v>169</v>
      </c>
      <c r="E8" s="39" t="s">
        <v>554</v>
      </c>
      <c r="F8" s="40" t="s">
        <v>466</v>
      </c>
      <c r="G8" s="39" t="s">
        <v>170</v>
      </c>
      <c r="H8" s="61"/>
      <c r="I8" s="61"/>
      <c r="J8" s="61"/>
      <c r="K8" s="61"/>
      <c r="L8" s="61"/>
      <c r="M8" s="61"/>
      <c r="N8" s="61"/>
    </row>
    <row r="9" spans="1:14" ht="21.75" customHeight="1" thickBot="1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61"/>
      <c r="I9" s="61"/>
      <c r="J9" s="61"/>
      <c r="K9" s="61"/>
      <c r="L9" s="61"/>
      <c r="M9" s="61"/>
      <c r="N9" s="61"/>
    </row>
    <row r="10" spans="1:14" ht="38.25" thickBot="1">
      <c r="A10" s="56" t="s">
        <v>159</v>
      </c>
      <c r="B10" s="54">
        <v>933</v>
      </c>
      <c r="C10" s="54"/>
      <c r="D10" s="54"/>
      <c r="E10" s="54"/>
      <c r="F10" s="54"/>
      <c r="G10" s="130">
        <f>SUM(G11:G66)</f>
        <v>11172248.32</v>
      </c>
      <c r="H10" s="61"/>
      <c r="I10" s="61"/>
      <c r="J10" s="61"/>
      <c r="K10" s="61"/>
      <c r="L10" s="61"/>
      <c r="M10" s="61"/>
      <c r="N10" s="61"/>
    </row>
    <row r="11" spans="1:14" ht="113.25" thickBot="1">
      <c r="A11" s="51" t="s">
        <v>505</v>
      </c>
      <c r="B11" s="60">
        <v>933</v>
      </c>
      <c r="C11" s="60" t="s">
        <v>11</v>
      </c>
      <c r="D11" s="60" t="s">
        <v>12</v>
      </c>
      <c r="E11" s="60" t="s">
        <v>508</v>
      </c>
      <c r="F11" s="60">
        <v>100</v>
      </c>
      <c r="G11" s="129">
        <v>2921080</v>
      </c>
      <c r="H11" s="61"/>
      <c r="I11" s="61"/>
      <c r="J11" s="61"/>
      <c r="K11" s="61"/>
      <c r="L11" s="61"/>
      <c r="M11" s="61"/>
      <c r="N11" s="61"/>
    </row>
    <row r="12" spans="1:14" ht="57" thickBot="1">
      <c r="A12" s="51" t="s">
        <v>506</v>
      </c>
      <c r="B12" s="60">
        <v>933</v>
      </c>
      <c r="C12" s="60" t="s">
        <v>11</v>
      </c>
      <c r="D12" s="60" t="s">
        <v>12</v>
      </c>
      <c r="E12" s="60" t="s">
        <v>508</v>
      </c>
      <c r="F12" s="60">
        <v>200</v>
      </c>
      <c r="G12" s="129">
        <v>334759</v>
      </c>
      <c r="H12" s="61"/>
      <c r="I12" s="61"/>
      <c r="J12" s="61"/>
      <c r="K12" s="61"/>
      <c r="L12" s="61"/>
      <c r="M12" s="61"/>
      <c r="N12" s="61"/>
    </row>
    <row r="13" spans="1:14" ht="38.25" thickBot="1">
      <c r="A13" s="51" t="s">
        <v>507</v>
      </c>
      <c r="B13" s="60">
        <v>933</v>
      </c>
      <c r="C13" s="60" t="s">
        <v>11</v>
      </c>
      <c r="D13" s="60" t="s">
        <v>12</v>
      </c>
      <c r="E13" s="60" t="s">
        <v>508</v>
      </c>
      <c r="F13" s="60">
        <v>800</v>
      </c>
      <c r="G13" s="129">
        <v>40800</v>
      </c>
      <c r="H13" s="61"/>
      <c r="I13" s="61"/>
      <c r="J13" s="61"/>
      <c r="K13" s="61"/>
      <c r="L13" s="61"/>
      <c r="M13" s="61"/>
      <c r="N13" s="61"/>
    </row>
    <row r="14" spans="1:14" ht="18.75">
      <c r="A14" s="50" t="s">
        <v>646</v>
      </c>
      <c r="B14" s="321">
        <v>933</v>
      </c>
      <c r="C14" s="321" t="s">
        <v>11</v>
      </c>
      <c r="D14" s="321" t="s">
        <v>13</v>
      </c>
      <c r="E14" s="321" t="s">
        <v>509</v>
      </c>
      <c r="F14" s="321">
        <v>100</v>
      </c>
      <c r="G14" s="323">
        <v>1102154</v>
      </c>
      <c r="H14" s="61"/>
      <c r="I14" s="61"/>
      <c r="J14" s="61"/>
      <c r="K14" s="61"/>
      <c r="L14" s="61"/>
      <c r="M14" s="61"/>
      <c r="N14" s="61"/>
    </row>
    <row r="15" spans="1:14" ht="94.5" thickBot="1">
      <c r="A15" s="58" t="s">
        <v>171</v>
      </c>
      <c r="B15" s="322"/>
      <c r="C15" s="322"/>
      <c r="D15" s="322"/>
      <c r="E15" s="322"/>
      <c r="F15" s="322"/>
      <c r="G15" s="324"/>
      <c r="H15" s="61"/>
      <c r="I15" s="61"/>
      <c r="J15" s="61"/>
      <c r="K15" s="61"/>
      <c r="L15" s="61"/>
      <c r="M15" s="61"/>
      <c r="N15" s="61"/>
    </row>
    <row r="16" spans="1:14" ht="94.5" thickBot="1">
      <c r="A16" s="51" t="s">
        <v>523</v>
      </c>
      <c r="B16" s="68" t="s">
        <v>510</v>
      </c>
      <c r="C16" s="68" t="s">
        <v>11</v>
      </c>
      <c r="D16" s="68" t="s">
        <v>16</v>
      </c>
      <c r="E16" s="68" t="s">
        <v>524</v>
      </c>
      <c r="F16" s="68" t="s">
        <v>525</v>
      </c>
      <c r="G16" s="131">
        <v>6989</v>
      </c>
      <c r="H16" s="61"/>
      <c r="I16" s="61"/>
      <c r="J16" s="61"/>
      <c r="K16" s="61"/>
      <c r="L16" s="61"/>
      <c r="M16" s="61"/>
      <c r="N16" s="61"/>
    </row>
    <row r="17" spans="1:14" ht="57" thickBot="1">
      <c r="A17" s="52" t="s">
        <v>253</v>
      </c>
      <c r="B17" s="146" t="s">
        <v>510</v>
      </c>
      <c r="C17" s="146" t="s">
        <v>11</v>
      </c>
      <c r="D17" s="146" t="s">
        <v>691</v>
      </c>
      <c r="E17" s="146" t="s">
        <v>254</v>
      </c>
      <c r="F17" s="146" t="s">
        <v>525</v>
      </c>
      <c r="G17" s="147">
        <v>65434</v>
      </c>
      <c r="H17" s="61"/>
      <c r="I17" s="61"/>
      <c r="J17" s="61"/>
      <c r="K17" s="61"/>
      <c r="L17" s="61"/>
      <c r="M17" s="61"/>
      <c r="N17" s="61"/>
    </row>
    <row r="18" spans="1:14" ht="75">
      <c r="A18" s="50" t="s">
        <v>511</v>
      </c>
      <c r="B18" s="321">
        <v>933</v>
      </c>
      <c r="C18" s="321" t="s">
        <v>11</v>
      </c>
      <c r="D18" s="321">
        <v>13</v>
      </c>
      <c r="E18" s="321" t="s">
        <v>512</v>
      </c>
      <c r="F18" s="321">
        <v>200</v>
      </c>
      <c r="G18" s="323">
        <v>20000</v>
      </c>
      <c r="H18" s="61"/>
      <c r="I18" s="61"/>
      <c r="J18" s="61"/>
      <c r="K18" s="61"/>
      <c r="L18" s="61"/>
      <c r="M18" s="61"/>
      <c r="N18" s="61"/>
    </row>
    <row r="19" spans="1:14" ht="38.25" thickBot="1">
      <c r="A19" s="57" t="s">
        <v>172</v>
      </c>
      <c r="B19" s="322"/>
      <c r="C19" s="322"/>
      <c r="D19" s="322"/>
      <c r="E19" s="322"/>
      <c r="F19" s="322"/>
      <c r="G19" s="324"/>
      <c r="H19" s="61"/>
      <c r="I19" s="61"/>
      <c r="J19" s="61"/>
      <c r="K19" s="61"/>
      <c r="L19" s="61"/>
      <c r="M19" s="61"/>
      <c r="N19" s="61"/>
    </row>
    <row r="20" spans="1:14" ht="75.75" thickBot="1">
      <c r="A20" s="41" t="s">
        <v>704</v>
      </c>
      <c r="B20" s="60" t="s">
        <v>510</v>
      </c>
      <c r="C20" s="60" t="s">
        <v>11</v>
      </c>
      <c r="D20" s="60" t="s">
        <v>691</v>
      </c>
      <c r="E20" s="60" t="s">
        <v>348</v>
      </c>
      <c r="F20" s="60" t="s">
        <v>525</v>
      </c>
      <c r="G20" s="129">
        <v>220400</v>
      </c>
      <c r="H20" s="61"/>
      <c r="I20" s="61"/>
      <c r="J20" s="61"/>
      <c r="K20" s="61"/>
      <c r="L20" s="61"/>
      <c r="M20" s="61"/>
      <c r="N20" s="61"/>
    </row>
    <row r="21" spans="1:14" ht="75.75" thickBot="1">
      <c r="A21" s="51" t="s">
        <v>513</v>
      </c>
      <c r="B21" s="60">
        <v>933</v>
      </c>
      <c r="C21" s="60" t="s">
        <v>11</v>
      </c>
      <c r="D21" s="60">
        <v>13</v>
      </c>
      <c r="E21" s="60" t="s">
        <v>514</v>
      </c>
      <c r="F21" s="60">
        <v>200</v>
      </c>
      <c r="G21" s="129">
        <v>68000</v>
      </c>
      <c r="H21" s="61"/>
      <c r="I21" s="61"/>
      <c r="J21" s="61"/>
      <c r="K21" s="61"/>
      <c r="L21" s="61"/>
      <c r="M21" s="61"/>
      <c r="N21" s="61"/>
    </row>
    <row r="22" spans="1:14" ht="94.5" thickBot="1">
      <c r="A22" s="51" t="s">
        <v>516</v>
      </c>
      <c r="B22" s="60">
        <v>933</v>
      </c>
      <c r="C22" s="60" t="s">
        <v>11</v>
      </c>
      <c r="D22" s="60">
        <v>13</v>
      </c>
      <c r="E22" s="60" t="s">
        <v>517</v>
      </c>
      <c r="F22" s="60">
        <v>200</v>
      </c>
      <c r="G22" s="129">
        <v>31000</v>
      </c>
      <c r="H22" s="61"/>
      <c r="I22" s="61"/>
      <c r="J22" s="61"/>
      <c r="K22" s="61"/>
      <c r="L22" s="61"/>
      <c r="M22" s="61"/>
      <c r="N22" s="61"/>
    </row>
    <row r="23" spans="1:14" ht="56.25" customHeight="1" thickBot="1">
      <c r="A23" s="51" t="s">
        <v>690</v>
      </c>
      <c r="B23" s="60" t="s">
        <v>510</v>
      </c>
      <c r="C23" s="60" t="s">
        <v>11</v>
      </c>
      <c r="D23" s="60" t="s">
        <v>691</v>
      </c>
      <c r="E23" s="60" t="s">
        <v>517</v>
      </c>
      <c r="F23" s="60" t="s">
        <v>661</v>
      </c>
      <c r="G23" s="129">
        <v>0</v>
      </c>
      <c r="H23" s="61"/>
      <c r="I23" s="61"/>
      <c r="J23" s="61"/>
      <c r="K23" s="61"/>
      <c r="L23" s="61"/>
      <c r="M23" s="61"/>
      <c r="N23" s="61"/>
    </row>
    <row r="24" spans="1:14" ht="57" thickBot="1">
      <c r="A24" s="41" t="s">
        <v>518</v>
      </c>
      <c r="B24" s="60">
        <v>933</v>
      </c>
      <c r="C24" s="60" t="s">
        <v>11</v>
      </c>
      <c r="D24" s="60">
        <v>13</v>
      </c>
      <c r="E24" s="60" t="s">
        <v>668</v>
      </c>
      <c r="F24" s="60" t="s">
        <v>577</v>
      </c>
      <c r="G24" s="129">
        <v>9000</v>
      </c>
      <c r="H24" s="61"/>
      <c r="I24" s="61"/>
      <c r="J24" s="61"/>
      <c r="K24" s="61"/>
      <c r="L24" s="61"/>
      <c r="M24" s="61"/>
      <c r="N24" s="61"/>
    </row>
    <row r="25" spans="1:14" ht="75.75" thickBot="1">
      <c r="A25" s="51" t="s">
        <v>519</v>
      </c>
      <c r="B25" s="60">
        <v>933</v>
      </c>
      <c r="C25" s="60" t="s">
        <v>11</v>
      </c>
      <c r="D25" s="60">
        <v>13</v>
      </c>
      <c r="E25" s="60" t="s">
        <v>654</v>
      </c>
      <c r="F25" s="60">
        <v>800</v>
      </c>
      <c r="G25" s="129">
        <v>120000</v>
      </c>
      <c r="H25" s="61"/>
      <c r="I25" s="61"/>
      <c r="J25" s="61"/>
      <c r="K25" s="61"/>
      <c r="L25" s="61"/>
      <c r="M25" s="61"/>
      <c r="N25" s="61"/>
    </row>
    <row r="26" spans="1:14" ht="207" customHeight="1" thickBot="1">
      <c r="A26" s="51" t="s">
        <v>259</v>
      </c>
      <c r="B26" s="60" t="s">
        <v>510</v>
      </c>
      <c r="C26" s="60" t="s">
        <v>11</v>
      </c>
      <c r="D26" s="60" t="s">
        <v>691</v>
      </c>
      <c r="E26" s="60" t="s">
        <v>260</v>
      </c>
      <c r="F26" s="60" t="s">
        <v>577</v>
      </c>
      <c r="G26" s="129">
        <v>0</v>
      </c>
      <c r="H26" s="61"/>
      <c r="I26" s="61"/>
      <c r="J26" s="61"/>
      <c r="K26" s="61"/>
      <c r="L26" s="61"/>
      <c r="M26" s="61"/>
      <c r="N26" s="61"/>
    </row>
    <row r="27" spans="1:14" ht="150.75" thickBot="1">
      <c r="A27" s="51" t="s">
        <v>269</v>
      </c>
      <c r="B27" s="60" t="s">
        <v>510</v>
      </c>
      <c r="C27" s="60" t="s">
        <v>11</v>
      </c>
      <c r="D27" s="60" t="s">
        <v>691</v>
      </c>
      <c r="E27" s="60" t="s">
        <v>270</v>
      </c>
      <c r="F27" s="60" t="s">
        <v>577</v>
      </c>
      <c r="G27" s="129">
        <v>0</v>
      </c>
      <c r="H27" s="61"/>
      <c r="I27" s="61"/>
      <c r="J27" s="61"/>
      <c r="K27" s="61"/>
      <c r="L27" s="61"/>
      <c r="M27" s="61"/>
      <c r="N27" s="61"/>
    </row>
    <row r="28" spans="1:14" ht="38.25" thickBot="1">
      <c r="A28" s="51" t="s">
        <v>303</v>
      </c>
      <c r="B28" s="60" t="s">
        <v>510</v>
      </c>
      <c r="C28" s="60" t="s">
        <v>11</v>
      </c>
      <c r="D28" s="60" t="s">
        <v>691</v>
      </c>
      <c r="E28" s="60" t="s">
        <v>305</v>
      </c>
      <c r="F28" s="60" t="s">
        <v>577</v>
      </c>
      <c r="G28" s="269">
        <v>0</v>
      </c>
      <c r="H28" s="61"/>
      <c r="I28" s="61"/>
      <c r="J28" s="61"/>
      <c r="K28" s="61"/>
      <c r="L28" s="61"/>
      <c r="M28" s="61"/>
      <c r="N28" s="61"/>
    </row>
    <row r="29" spans="1:14" ht="57" thickBot="1">
      <c r="A29" s="51" t="s">
        <v>206</v>
      </c>
      <c r="B29" s="60" t="s">
        <v>510</v>
      </c>
      <c r="C29" s="60" t="s">
        <v>11</v>
      </c>
      <c r="D29" s="60" t="s">
        <v>218</v>
      </c>
      <c r="E29" s="60" t="s">
        <v>219</v>
      </c>
      <c r="F29" s="60" t="s">
        <v>525</v>
      </c>
      <c r="G29" s="129">
        <v>0</v>
      </c>
      <c r="H29" s="61"/>
      <c r="I29" s="61"/>
      <c r="J29" s="61"/>
      <c r="K29" s="61"/>
      <c r="L29" s="61"/>
      <c r="M29" s="61"/>
      <c r="N29" s="61"/>
    </row>
    <row r="30" spans="1:14" ht="19.5" thickBot="1">
      <c r="A30" s="51" t="s">
        <v>641</v>
      </c>
      <c r="B30" s="60" t="s">
        <v>510</v>
      </c>
      <c r="C30" s="144" t="s">
        <v>11</v>
      </c>
      <c r="D30" s="144" t="s">
        <v>666</v>
      </c>
      <c r="E30" s="60" t="s">
        <v>655</v>
      </c>
      <c r="F30" s="60" t="s">
        <v>577</v>
      </c>
      <c r="G30" s="129">
        <v>10000</v>
      </c>
      <c r="H30" s="61"/>
      <c r="I30" s="61"/>
      <c r="J30" s="61"/>
      <c r="K30" s="61"/>
      <c r="L30" s="61"/>
      <c r="M30" s="61"/>
      <c r="N30" s="61"/>
    </row>
    <row r="31" spans="1:14" ht="132" thickBot="1">
      <c r="A31" s="51" t="s">
        <v>520</v>
      </c>
      <c r="B31" s="60">
        <v>933</v>
      </c>
      <c r="C31" s="60" t="s">
        <v>13</v>
      </c>
      <c r="D31" s="60" t="s">
        <v>14</v>
      </c>
      <c r="E31" s="60" t="s">
        <v>521</v>
      </c>
      <c r="F31" s="60">
        <v>100</v>
      </c>
      <c r="G31" s="129">
        <v>151300</v>
      </c>
      <c r="H31" s="61"/>
      <c r="I31" s="61"/>
      <c r="J31" s="61"/>
      <c r="K31" s="61"/>
      <c r="L31" s="61"/>
      <c r="M31" s="61"/>
      <c r="N31" s="61"/>
    </row>
    <row r="32" spans="1:14" ht="75.75" thickBot="1">
      <c r="A32" s="41" t="s">
        <v>522</v>
      </c>
      <c r="B32" s="60">
        <v>933</v>
      </c>
      <c r="C32" s="60" t="s">
        <v>13</v>
      </c>
      <c r="D32" s="60" t="s">
        <v>14</v>
      </c>
      <c r="E32" s="60" t="s">
        <v>521</v>
      </c>
      <c r="F32" s="60">
        <v>200</v>
      </c>
      <c r="G32" s="129">
        <v>0</v>
      </c>
      <c r="H32" s="61"/>
      <c r="I32" s="61"/>
      <c r="J32" s="61"/>
      <c r="K32" s="61"/>
      <c r="L32" s="61"/>
      <c r="M32" s="61"/>
      <c r="N32" s="61"/>
    </row>
    <row r="33" spans="1:14" ht="113.25" thickBot="1">
      <c r="A33" s="69" t="s">
        <v>528</v>
      </c>
      <c r="B33" s="70">
        <v>933</v>
      </c>
      <c r="C33" s="70" t="s">
        <v>14</v>
      </c>
      <c r="D33" s="70" t="s">
        <v>15</v>
      </c>
      <c r="E33" s="70" t="s">
        <v>529</v>
      </c>
      <c r="F33" s="70">
        <v>200</v>
      </c>
      <c r="G33" s="132">
        <v>20000</v>
      </c>
      <c r="H33" s="61"/>
      <c r="I33" s="61"/>
      <c r="J33" s="61"/>
      <c r="K33" s="61"/>
      <c r="L33" s="61"/>
      <c r="M33" s="61"/>
      <c r="N33" s="61"/>
    </row>
    <row r="34" spans="1:14" ht="57" thickBot="1">
      <c r="A34" s="41" t="s">
        <v>530</v>
      </c>
      <c r="B34" s="60">
        <v>933</v>
      </c>
      <c r="C34" s="60" t="s">
        <v>14</v>
      </c>
      <c r="D34" s="60">
        <v>10</v>
      </c>
      <c r="E34" s="60" t="s">
        <v>531</v>
      </c>
      <c r="F34" s="60">
        <v>200</v>
      </c>
      <c r="G34" s="129">
        <v>120000</v>
      </c>
      <c r="H34" s="61"/>
      <c r="I34" s="61"/>
      <c r="J34" s="61"/>
      <c r="K34" s="61"/>
      <c r="L34" s="61"/>
      <c r="M34" s="61"/>
      <c r="N34" s="61"/>
    </row>
    <row r="35" spans="1:14" ht="75.75" thickBot="1">
      <c r="A35" s="51" t="s">
        <v>532</v>
      </c>
      <c r="B35" s="60">
        <v>933</v>
      </c>
      <c r="C35" s="60" t="s">
        <v>14</v>
      </c>
      <c r="D35" s="60">
        <v>10</v>
      </c>
      <c r="E35" s="60" t="s">
        <v>657</v>
      </c>
      <c r="F35" s="60">
        <v>200</v>
      </c>
      <c r="G35" s="129">
        <v>100000</v>
      </c>
      <c r="H35" s="61"/>
      <c r="I35" s="61"/>
      <c r="J35" s="61"/>
      <c r="K35" s="61"/>
      <c r="L35" s="61"/>
      <c r="M35" s="61"/>
      <c r="N35" s="61"/>
    </row>
    <row r="36" spans="1:14" ht="94.5" thickBot="1">
      <c r="A36" s="51" t="s">
        <v>533</v>
      </c>
      <c r="B36" s="60">
        <v>933</v>
      </c>
      <c r="C36" s="60" t="s">
        <v>14</v>
      </c>
      <c r="D36" s="60">
        <v>10</v>
      </c>
      <c r="E36" s="60" t="s">
        <v>534</v>
      </c>
      <c r="F36" s="60">
        <v>600</v>
      </c>
      <c r="G36" s="129">
        <v>34960</v>
      </c>
      <c r="H36" s="61"/>
      <c r="I36" s="61"/>
      <c r="J36" s="61"/>
      <c r="K36" s="61"/>
      <c r="L36" s="61"/>
      <c r="M36" s="61"/>
      <c r="N36" s="61"/>
    </row>
    <row r="37" spans="1:14" ht="94.5" thickBot="1">
      <c r="A37" s="51" t="s">
        <v>535</v>
      </c>
      <c r="B37" s="60">
        <v>933</v>
      </c>
      <c r="C37" s="60" t="s">
        <v>14</v>
      </c>
      <c r="D37" s="60">
        <v>10</v>
      </c>
      <c r="E37" s="60" t="s">
        <v>536</v>
      </c>
      <c r="F37" s="60">
        <v>200</v>
      </c>
      <c r="G37" s="129">
        <v>22100</v>
      </c>
      <c r="H37" s="61"/>
      <c r="I37" s="61"/>
      <c r="J37" s="61"/>
      <c r="K37" s="61"/>
      <c r="L37" s="61"/>
      <c r="M37" s="61"/>
      <c r="N37" s="61"/>
    </row>
    <row r="38" spans="1:14" ht="75.75" thickBot="1">
      <c r="A38" s="51" t="s">
        <v>537</v>
      </c>
      <c r="B38" s="60">
        <v>933</v>
      </c>
      <c r="C38" s="60" t="s">
        <v>14</v>
      </c>
      <c r="D38" s="60">
        <v>10</v>
      </c>
      <c r="E38" s="60" t="s">
        <v>538</v>
      </c>
      <c r="F38" s="60">
        <v>200</v>
      </c>
      <c r="G38" s="129">
        <v>400</v>
      </c>
      <c r="H38" s="61"/>
      <c r="I38" s="61"/>
      <c r="J38" s="61"/>
      <c r="K38" s="61"/>
      <c r="L38" s="61"/>
      <c r="M38" s="61"/>
      <c r="N38" s="61"/>
    </row>
    <row r="39" spans="1:14" ht="94.5" thickBot="1">
      <c r="A39" s="51" t="s">
        <v>539</v>
      </c>
      <c r="B39" s="60">
        <v>933</v>
      </c>
      <c r="C39" s="60" t="s">
        <v>12</v>
      </c>
      <c r="D39" s="60" t="s">
        <v>15</v>
      </c>
      <c r="E39" s="60" t="s">
        <v>540</v>
      </c>
      <c r="F39" s="60">
        <v>200</v>
      </c>
      <c r="G39" s="129">
        <v>2018272.32</v>
      </c>
      <c r="H39" s="61"/>
      <c r="I39" s="61"/>
      <c r="J39" s="61"/>
      <c r="K39" s="61"/>
      <c r="L39" s="61"/>
      <c r="M39" s="61"/>
      <c r="N39" s="61"/>
    </row>
    <row r="40" spans="1:14" ht="57" thickBot="1">
      <c r="A40" s="51" t="s">
        <v>306</v>
      </c>
      <c r="B40" s="60">
        <v>933</v>
      </c>
      <c r="C40" s="60" t="s">
        <v>12</v>
      </c>
      <c r="D40" s="60" t="s">
        <v>15</v>
      </c>
      <c r="E40" s="60" t="s">
        <v>307</v>
      </c>
      <c r="F40" s="60">
        <v>200</v>
      </c>
      <c r="G40" s="129">
        <v>0</v>
      </c>
      <c r="H40" s="61"/>
      <c r="I40" s="61"/>
      <c r="J40" s="61"/>
      <c r="K40" s="61"/>
      <c r="L40" s="61"/>
      <c r="M40" s="61"/>
      <c r="N40" s="61"/>
    </row>
    <row r="41" spans="1:14" ht="75.75" thickBot="1">
      <c r="A41" s="51" t="s">
        <v>308</v>
      </c>
      <c r="B41" s="60" t="s">
        <v>510</v>
      </c>
      <c r="C41" s="60" t="s">
        <v>12</v>
      </c>
      <c r="D41" s="60" t="s">
        <v>15</v>
      </c>
      <c r="E41" s="60" t="s">
        <v>309</v>
      </c>
      <c r="F41" s="60" t="s">
        <v>525</v>
      </c>
      <c r="G41" s="129">
        <v>0</v>
      </c>
      <c r="H41" s="61"/>
      <c r="I41" s="61"/>
      <c r="J41" s="61"/>
      <c r="K41" s="61"/>
      <c r="L41" s="61"/>
      <c r="M41" s="61"/>
      <c r="N41" s="61"/>
    </row>
    <row r="42" spans="1:14" ht="94.5" thickBot="1">
      <c r="A42" s="51" t="s">
        <v>543</v>
      </c>
      <c r="B42" s="60">
        <v>933</v>
      </c>
      <c r="C42" s="60" t="s">
        <v>12</v>
      </c>
      <c r="D42" s="60" t="s">
        <v>15</v>
      </c>
      <c r="E42" s="60" t="s">
        <v>544</v>
      </c>
      <c r="F42" s="60">
        <v>200</v>
      </c>
      <c r="G42" s="129">
        <v>50000</v>
      </c>
      <c r="H42" s="61"/>
      <c r="I42" s="61"/>
      <c r="J42" s="61"/>
      <c r="K42" s="61"/>
      <c r="L42" s="61"/>
      <c r="M42" s="61"/>
      <c r="N42" s="61"/>
    </row>
    <row r="43" spans="1:14" ht="57" thickBot="1">
      <c r="A43" s="51" t="s">
        <v>545</v>
      </c>
      <c r="B43" s="60">
        <v>933</v>
      </c>
      <c r="C43" s="60" t="s">
        <v>12</v>
      </c>
      <c r="D43" s="60" t="s">
        <v>15</v>
      </c>
      <c r="E43" s="60" t="s">
        <v>546</v>
      </c>
      <c r="F43" s="60">
        <v>200</v>
      </c>
      <c r="G43" s="129">
        <v>50000</v>
      </c>
      <c r="H43" s="61"/>
      <c r="I43" s="61"/>
      <c r="J43" s="61"/>
      <c r="K43" s="61"/>
      <c r="L43" s="61"/>
      <c r="M43" s="61"/>
      <c r="N43" s="61"/>
    </row>
    <row r="44" spans="1:14" ht="132" thickBot="1">
      <c r="A44" s="51" t="s">
        <v>675</v>
      </c>
      <c r="B44" s="60">
        <v>933</v>
      </c>
      <c r="C44" s="60" t="s">
        <v>16</v>
      </c>
      <c r="D44" s="60" t="s">
        <v>11</v>
      </c>
      <c r="E44" s="60" t="s">
        <v>695</v>
      </c>
      <c r="F44" s="60" t="s">
        <v>361</v>
      </c>
      <c r="G44" s="129">
        <v>0</v>
      </c>
      <c r="H44" s="61"/>
      <c r="I44" s="61"/>
      <c r="J44" s="61"/>
      <c r="K44" s="61"/>
      <c r="L44" s="61"/>
      <c r="M44" s="61"/>
      <c r="N44" s="61"/>
    </row>
    <row r="45" spans="1:14" ht="113.25" thickBot="1">
      <c r="A45" s="51" t="s">
        <v>678</v>
      </c>
      <c r="B45" s="60">
        <v>933</v>
      </c>
      <c r="C45" s="60" t="s">
        <v>16</v>
      </c>
      <c r="D45" s="60" t="s">
        <v>11</v>
      </c>
      <c r="E45" s="60" t="s">
        <v>676</v>
      </c>
      <c r="F45" s="60" t="s">
        <v>361</v>
      </c>
      <c r="G45" s="129">
        <v>0</v>
      </c>
      <c r="H45" s="61"/>
      <c r="I45" s="61"/>
      <c r="J45" s="61"/>
      <c r="K45" s="61"/>
      <c r="L45" s="61"/>
      <c r="M45" s="61"/>
      <c r="N45" s="61"/>
    </row>
    <row r="46" spans="1:14" ht="113.25" thickBot="1">
      <c r="A46" s="51" t="s">
        <v>679</v>
      </c>
      <c r="B46" s="60">
        <v>933</v>
      </c>
      <c r="C46" s="60" t="s">
        <v>16</v>
      </c>
      <c r="D46" s="60" t="s">
        <v>11</v>
      </c>
      <c r="E46" s="60" t="s">
        <v>677</v>
      </c>
      <c r="F46" s="60" t="s">
        <v>361</v>
      </c>
      <c r="G46" s="129">
        <v>0</v>
      </c>
      <c r="H46" s="61"/>
      <c r="I46" s="61"/>
      <c r="J46" s="61"/>
      <c r="K46" s="61"/>
      <c r="L46" s="61"/>
      <c r="M46" s="61"/>
      <c r="N46" s="61"/>
    </row>
    <row r="47" spans="1:14" ht="75.75" thickBot="1">
      <c r="A47" s="51" t="s">
        <v>356</v>
      </c>
      <c r="B47" s="60">
        <v>933</v>
      </c>
      <c r="C47" s="60" t="s">
        <v>16</v>
      </c>
      <c r="D47" s="60" t="s">
        <v>11</v>
      </c>
      <c r="E47" s="60" t="s">
        <v>357</v>
      </c>
      <c r="F47" s="60">
        <v>200</v>
      </c>
      <c r="G47" s="129">
        <v>377100</v>
      </c>
      <c r="H47" s="61"/>
      <c r="I47" s="61"/>
      <c r="J47" s="61"/>
      <c r="K47" s="61"/>
      <c r="L47" s="61"/>
      <c r="M47" s="61"/>
      <c r="N47" s="61"/>
    </row>
    <row r="48" spans="1:14" ht="75.75" thickBot="1">
      <c r="A48" s="51" t="s">
        <v>358</v>
      </c>
      <c r="B48" s="60">
        <v>933</v>
      </c>
      <c r="C48" s="60" t="s">
        <v>16</v>
      </c>
      <c r="D48" s="60" t="s">
        <v>11</v>
      </c>
      <c r="E48" s="60" t="s">
        <v>359</v>
      </c>
      <c r="F48" s="60">
        <v>200</v>
      </c>
      <c r="G48" s="129">
        <v>174500</v>
      </c>
      <c r="H48" s="61"/>
      <c r="I48" s="61"/>
      <c r="J48" s="61"/>
      <c r="K48" s="61"/>
      <c r="L48" s="61"/>
      <c r="M48" s="61"/>
      <c r="N48" s="61"/>
    </row>
    <row r="49" spans="1:14" ht="113.25" thickBot="1">
      <c r="A49" s="51" t="s">
        <v>360</v>
      </c>
      <c r="B49" s="60">
        <v>933</v>
      </c>
      <c r="C49" s="60" t="s">
        <v>526</v>
      </c>
      <c r="D49" s="60" t="s">
        <v>12</v>
      </c>
      <c r="E49" s="60" t="s">
        <v>667</v>
      </c>
      <c r="F49" s="60" t="s">
        <v>361</v>
      </c>
      <c r="G49" s="129">
        <v>0</v>
      </c>
      <c r="H49" s="61"/>
      <c r="I49" s="61"/>
      <c r="J49" s="61"/>
      <c r="K49" s="61"/>
      <c r="L49" s="61"/>
      <c r="M49" s="61"/>
      <c r="N49" s="61"/>
    </row>
    <row r="50" spans="1:14" ht="94.5" thickBot="1">
      <c r="A50" s="51" t="s">
        <v>362</v>
      </c>
      <c r="B50" s="60">
        <v>933</v>
      </c>
      <c r="C50" s="60" t="s">
        <v>16</v>
      </c>
      <c r="D50" s="60" t="s">
        <v>11</v>
      </c>
      <c r="E50" s="60" t="s">
        <v>363</v>
      </c>
      <c r="F50" s="60">
        <v>200</v>
      </c>
      <c r="G50" s="129">
        <v>100000</v>
      </c>
      <c r="H50" s="61"/>
      <c r="I50" s="61"/>
      <c r="J50" s="61"/>
      <c r="K50" s="61"/>
      <c r="L50" s="61"/>
      <c r="M50" s="61"/>
      <c r="N50" s="61"/>
    </row>
    <row r="51" spans="1:14" ht="75.75" thickBot="1">
      <c r="A51" s="51" t="s">
        <v>215</v>
      </c>
      <c r="B51" s="60" t="s">
        <v>510</v>
      </c>
      <c r="C51" s="60" t="s">
        <v>16</v>
      </c>
      <c r="D51" s="60" t="s">
        <v>11</v>
      </c>
      <c r="E51" s="60" t="s">
        <v>364</v>
      </c>
      <c r="F51" s="60" t="s">
        <v>525</v>
      </c>
      <c r="G51" s="129">
        <v>25000</v>
      </c>
      <c r="H51" s="61"/>
      <c r="I51" s="61"/>
      <c r="J51" s="61"/>
      <c r="K51" s="61"/>
      <c r="L51" s="61"/>
      <c r="M51" s="61"/>
      <c r="N51" s="61"/>
    </row>
    <row r="52" spans="1:14" ht="75.75" thickBot="1">
      <c r="A52" s="51" t="s">
        <v>365</v>
      </c>
      <c r="B52" s="60">
        <v>933</v>
      </c>
      <c r="C52" s="60" t="s">
        <v>16</v>
      </c>
      <c r="D52" s="60" t="s">
        <v>11</v>
      </c>
      <c r="E52" s="60" t="s">
        <v>366</v>
      </c>
      <c r="F52" s="60">
        <v>200</v>
      </c>
      <c r="G52" s="129">
        <v>20000</v>
      </c>
      <c r="H52" s="61"/>
      <c r="I52" s="61"/>
      <c r="J52" s="61"/>
      <c r="K52" s="61"/>
      <c r="L52" s="61"/>
      <c r="M52" s="61"/>
      <c r="N52" s="61"/>
    </row>
    <row r="53" spans="1:14" ht="94.5" thickBot="1">
      <c r="A53" s="51" t="s">
        <v>367</v>
      </c>
      <c r="B53" s="60">
        <v>933</v>
      </c>
      <c r="C53" s="60" t="s">
        <v>16</v>
      </c>
      <c r="D53" s="60" t="s">
        <v>13</v>
      </c>
      <c r="E53" s="60" t="s">
        <v>368</v>
      </c>
      <c r="F53" s="60">
        <v>200</v>
      </c>
      <c r="G53" s="129">
        <v>0</v>
      </c>
      <c r="H53" s="61"/>
      <c r="I53" s="61"/>
      <c r="J53" s="61"/>
      <c r="K53" s="61"/>
      <c r="L53" s="61"/>
      <c r="M53" s="61"/>
      <c r="N53" s="61"/>
    </row>
    <row r="54" spans="1:14" ht="57" customHeight="1" thickBot="1">
      <c r="A54" s="51" t="s">
        <v>322</v>
      </c>
      <c r="B54" s="60" t="s">
        <v>510</v>
      </c>
      <c r="C54" s="60" t="s">
        <v>16</v>
      </c>
      <c r="D54" s="60" t="s">
        <v>13</v>
      </c>
      <c r="E54" s="60" t="s">
        <v>323</v>
      </c>
      <c r="F54" s="60" t="s">
        <v>525</v>
      </c>
      <c r="G54" s="129">
        <v>400000</v>
      </c>
      <c r="H54" s="61"/>
      <c r="I54" s="61"/>
      <c r="J54" s="61"/>
      <c r="K54" s="61"/>
      <c r="L54" s="61"/>
      <c r="M54" s="61"/>
      <c r="N54" s="61"/>
    </row>
    <row r="55" spans="1:14" ht="38.25" thickBot="1">
      <c r="A55" s="51" t="s">
        <v>315</v>
      </c>
      <c r="B55" s="60" t="s">
        <v>510</v>
      </c>
      <c r="C55" s="60" t="s">
        <v>16</v>
      </c>
      <c r="D55" s="60" t="s">
        <v>13</v>
      </c>
      <c r="E55" s="60" t="s">
        <v>324</v>
      </c>
      <c r="F55" s="60" t="s">
        <v>525</v>
      </c>
      <c r="G55" s="129">
        <v>0</v>
      </c>
      <c r="H55" s="61"/>
      <c r="I55" s="61"/>
      <c r="J55" s="61"/>
      <c r="K55" s="61"/>
      <c r="L55" s="61"/>
      <c r="M55" s="61"/>
      <c r="N55" s="61"/>
    </row>
    <row r="56" spans="1:14" ht="75.75" thickBot="1">
      <c r="A56" s="51" t="s">
        <v>371</v>
      </c>
      <c r="B56" s="60">
        <v>933</v>
      </c>
      <c r="C56" s="60" t="s">
        <v>16</v>
      </c>
      <c r="D56" s="60" t="s">
        <v>11</v>
      </c>
      <c r="E56" s="60" t="s">
        <v>658</v>
      </c>
      <c r="F56" s="60">
        <v>200</v>
      </c>
      <c r="G56" s="129">
        <v>0</v>
      </c>
      <c r="H56" s="61"/>
      <c r="I56" s="61"/>
      <c r="J56" s="61"/>
      <c r="K56" s="61"/>
      <c r="L56" s="61"/>
      <c r="M56" s="61"/>
      <c r="N56" s="61"/>
    </row>
    <row r="57" spans="1:14" ht="94.5" thickBot="1">
      <c r="A57" s="51" t="s">
        <v>372</v>
      </c>
      <c r="B57" s="60">
        <v>933</v>
      </c>
      <c r="C57" s="60" t="s">
        <v>16</v>
      </c>
      <c r="D57" s="60" t="s">
        <v>11</v>
      </c>
      <c r="E57" s="60" t="s">
        <v>373</v>
      </c>
      <c r="F57" s="60">
        <v>200</v>
      </c>
      <c r="G57" s="129">
        <v>187000</v>
      </c>
      <c r="H57" s="61"/>
      <c r="I57" s="61"/>
      <c r="J57" s="61"/>
      <c r="K57" s="61"/>
      <c r="L57" s="61"/>
      <c r="M57" s="61"/>
      <c r="N57" s="61"/>
    </row>
    <row r="58" spans="1:14" ht="57" thickBot="1">
      <c r="A58" s="51" t="s">
        <v>374</v>
      </c>
      <c r="B58" s="60">
        <v>933</v>
      </c>
      <c r="C58" s="60" t="s">
        <v>16</v>
      </c>
      <c r="D58" s="60" t="s">
        <v>11</v>
      </c>
      <c r="E58" s="60" t="s">
        <v>375</v>
      </c>
      <c r="F58" s="60">
        <v>200</v>
      </c>
      <c r="G58" s="129">
        <v>20000</v>
      </c>
      <c r="H58" s="61"/>
      <c r="I58" s="61"/>
      <c r="J58" s="61"/>
      <c r="K58" s="61"/>
      <c r="L58" s="61"/>
      <c r="M58" s="61"/>
      <c r="N58" s="61"/>
    </row>
    <row r="59" spans="1:14" ht="57" thickBot="1">
      <c r="A59" s="51" t="s">
        <v>376</v>
      </c>
      <c r="B59" s="60">
        <v>933</v>
      </c>
      <c r="C59" s="60" t="s">
        <v>16</v>
      </c>
      <c r="D59" s="60" t="s">
        <v>14</v>
      </c>
      <c r="E59" s="60" t="s">
        <v>659</v>
      </c>
      <c r="F59" s="60">
        <v>200</v>
      </c>
      <c r="G59" s="129">
        <v>1450000</v>
      </c>
      <c r="H59" s="61"/>
      <c r="I59" s="61"/>
      <c r="J59" s="61"/>
      <c r="K59" s="61"/>
      <c r="L59" s="61"/>
      <c r="M59" s="61"/>
      <c r="N59" s="61"/>
    </row>
    <row r="60" spans="1:14" ht="75.75" thickBot="1">
      <c r="A60" s="51" t="s">
        <v>377</v>
      </c>
      <c r="B60" s="60">
        <v>933</v>
      </c>
      <c r="C60" s="60" t="s">
        <v>16</v>
      </c>
      <c r="D60" s="60" t="s">
        <v>14</v>
      </c>
      <c r="E60" s="60" t="s">
        <v>378</v>
      </c>
      <c r="F60" s="60">
        <v>200</v>
      </c>
      <c r="G60" s="129">
        <v>510000</v>
      </c>
      <c r="H60" s="61"/>
      <c r="I60" s="61"/>
      <c r="J60" s="61"/>
      <c r="K60" s="61"/>
      <c r="L60" s="61"/>
      <c r="M60" s="61"/>
      <c r="N60" s="61"/>
    </row>
    <row r="61" spans="1:14" ht="75.75" thickBot="1">
      <c r="A61" s="51" t="s">
        <v>379</v>
      </c>
      <c r="B61" s="60">
        <v>933</v>
      </c>
      <c r="C61" s="60" t="s">
        <v>16</v>
      </c>
      <c r="D61" s="60" t="s">
        <v>14</v>
      </c>
      <c r="E61" s="60" t="s">
        <v>380</v>
      </c>
      <c r="F61" s="60">
        <v>200</v>
      </c>
      <c r="G61" s="129">
        <v>70000</v>
      </c>
      <c r="H61" s="61"/>
      <c r="I61" s="61"/>
      <c r="J61" s="61"/>
      <c r="K61" s="61"/>
      <c r="L61" s="61"/>
      <c r="M61" s="61"/>
      <c r="N61" s="61"/>
    </row>
    <row r="62" spans="1:14" ht="94.5" thickBot="1">
      <c r="A62" s="51" t="s">
        <v>381</v>
      </c>
      <c r="B62" s="60">
        <v>933</v>
      </c>
      <c r="C62" s="60" t="s">
        <v>16</v>
      </c>
      <c r="D62" s="60" t="s">
        <v>14</v>
      </c>
      <c r="E62" s="60" t="s">
        <v>382</v>
      </c>
      <c r="F62" s="60">
        <v>200</v>
      </c>
      <c r="G62" s="129">
        <v>250000</v>
      </c>
      <c r="H62" s="61"/>
      <c r="I62" s="61"/>
      <c r="J62" s="61"/>
      <c r="K62" s="61"/>
      <c r="L62" s="61"/>
      <c r="M62" s="61"/>
      <c r="N62" s="61"/>
    </row>
    <row r="63" spans="1:14" ht="94.5" thickBot="1">
      <c r="A63" s="51" t="s">
        <v>125</v>
      </c>
      <c r="B63" s="60" t="s">
        <v>510</v>
      </c>
      <c r="C63" s="60" t="s">
        <v>526</v>
      </c>
      <c r="D63" s="60" t="s">
        <v>11</v>
      </c>
      <c r="E63" s="60" t="s">
        <v>515</v>
      </c>
      <c r="F63" s="60" t="s">
        <v>527</v>
      </c>
      <c r="G63" s="129">
        <v>72000</v>
      </c>
      <c r="H63" s="61"/>
      <c r="I63" s="61"/>
      <c r="J63" s="61"/>
      <c r="K63" s="61"/>
      <c r="L63" s="61"/>
      <c r="M63" s="61"/>
      <c r="N63" s="61"/>
    </row>
    <row r="64" spans="1:14" ht="38.25" thickBot="1">
      <c r="A64" s="51" t="s">
        <v>289</v>
      </c>
      <c r="B64" s="60" t="s">
        <v>510</v>
      </c>
      <c r="C64" s="60" t="s">
        <v>295</v>
      </c>
      <c r="D64" s="60" t="s">
        <v>14</v>
      </c>
      <c r="E64" s="60" t="s">
        <v>290</v>
      </c>
      <c r="F64" s="60" t="s">
        <v>525</v>
      </c>
      <c r="G64" s="129">
        <v>0</v>
      </c>
      <c r="H64" s="61"/>
      <c r="I64" s="61"/>
      <c r="J64" s="61"/>
      <c r="K64" s="61"/>
      <c r="L64" s="61"/>
      <c r="M64" s="61"/>
      <c r="N64" s="61"/>
    </row>
    <row r="65" spans="1:14" ht="57" thickBot="1">
      <c r="A65" s="51" t="s">
        <v>291</v>
      </c>
      <c r="B65" s="60" t="s">
        <v>510</v>
      </c>
      <c r="C65" s="60" t="s">
        <v>16</v>
      </c>
      <c r="D65" s="60" t="s">
        <v>14</v>
      </c>
      <c r="E65" s="60" t="s">
        <v>292</v>
      </c>
      <c r="F65" s="60" t="s">
        <v>525</v>
      </c>
      <c r="G65" s="129">
        <v>0</v>
      </c>
      <c r="H65" s="61"/>
      <c r="I65" s="61"/>
      <c r="J65" s="61"/>
      <c r="K65" s="61"/>
      <c r="L65" s="61"/>
      <c r="M65" s="61"/>
      <c r="N65" s="61"/>
    </row>
    <row r="66" spans="1:14" ht="38.25" thickBot="1">
      <c r="A66" s="51" t="s">
        <v>296</v>
      </c>
      <c r="B66" s="60" t="s">
        <v>510</v>
      </c>
      <c r="C66" s="60" t="s">
        <v>16</v>
      </c>
      <c r="D66" s="60" t="s">
        <v>14</v>
      </c>
      <c r="E66" s="60" t="s">
        <v>294</v>
      </c>
      <c r="F66" s="60" t="s">
        <v>525</v>
      </c>
      <c r="G66" s="129">
        <v>0</v>
      </c>
      <c r="H66" s="61"/>
      <c r="I66" s="61"/>
      <c r="J66" s="61"/>
      <c r="K66" s="61"/>
      <c r="L66" s="61"/>
      <c r="M66" s="61"/>
      <c r="N66" s="61"/>
    </row>
    <row r="67" spans="1:14" ht="57" thickBot="1">
      <c r="A67" s="62" t="s">
        <v>415</v>
      </c>
      <c r="B67" s="59">
        <v>933</v>
      </c>
      <c r="C67" s="59" t="s">
        <v>17</v>
      </c>
      <c r="D67" s="59" t="s">
        <v>18</v>
      </c>
      <c r="E67" s="59" t="s">
        <v>660</v>
      </c>
      <c r="F67" s="59"/>
      <c r="G67" s="263">
        <f>SUM(G68:G83)</f>
        <v>3798579</v>
      </c>
      <c r="H67" s="61"/>
      <c r="I67" s="61"/>
      <c r="J67" s="61"/>
      <c r="K67" s="61"/>
      <c r="L67" s="61"/>
      <c r="M67" s="61"/>
      <c r="N67" s="61"/>
    </row>
    <row r="68" spans="1:14" ht="132" thickBot="1">
      <c r="A68" s="58" t="s">
        <v>383</v>
      </c>
      <c r="B68" s="60">
        <v>933</v>
      </c>
      <c r="C68" s="60" t="s">
        <v>17</v>
      </c>
      <c r="D68" s="60" t="s">
        <v>11</v>
      </c>
      <c r="E68" s="60" t="s">
        <v>384</v>
      </c>
      <c r="F68" s="60">
        <v>100</v>
      </c>
      <c r="G68" s="129">
        <v>1718842</v>
      </c>
      <c r="H68" s="61"/>
      <c r="I68" s="61"/>
      <c r="J68" s="61"/>
      <c r="K68" s="61"/>
      <c r="L68" s="61"/>
      <c r="M68" s="61"/>
      <c r="N68" s="61"/>
    </row>
    <row r="69" spans="1:14" ht="113.25" thickBot="1">
      <c r="A69" s="143" t="s">
        <v>664</v>
      </c>
      <c r="B69" s="60" t="s">
        <v>510</v>
      </c>
      <c r="C69" s="60" t="s">
        <v>17</v>
      </c>
      <c r="D69" s="60" t="s">
        <v>11</v>
      </c>
      <c r="E69" s="60" t="s">
        <v>692</v>
      </c>
      <c r="F69" s="60" t="s">
        <v>661</v>
      </c>
      <c r="G69" s="129">
        <v>59222.77</v>
      </c>
      <c r="H69" s="61"/>
      <c r="I69" s="61"/>
      <c r="J69" s="61"/>
      <c r="K69" s="61"/>
      <c r="L69" s="61"/>
      <c r="M69" s="61"/>
      <c r="N69" s="61"/>
    </row>
    <row r="70" spans="1:14" ht="188.25" thickBot="1">
      <c r="A70" s="58" t="s">
        <v>385</v>
      </c>
      <c r="B70" s="60">
        <v>933</v>
      </c>
      <c r="C70" s="60" t="s">
        <v>17</v>
      </c>
      <c r="D70" s="60" t="s">
        <v>11</v>
      </c>
      <c r="E70" s="60" t="s">
        <v>662</v>
      </c>
      <c r="F70" s="60">
        <v>100</v>
      </c>
      <c r="G70" s="129">
        <v>169207.92</v>
      </c>
      <c r="H70" s="61"/>
      <c r="I70" s="61"/>
      <c r="J70" s="61"/>
      <c r="K70" s="61"/>
      <c r="L70" s="61"/>
      <c r="M70" s="61"/>
      <c r="N70" s="61"/>
    </row>
    <row r="71" spans="1:14" ht="94.5" thickBot="1">
      <c r="A71" s="51" t="s">
        <v>271</v>
      </c>
      <c r="B71" s="60" t="s">
        <v>510</v>
      </c>
      <c r="C71" s="60" t="s">
        <v>17</v>
      </c>
      <c r="D71" s="60" t="s">
        <v>11</v>
      </c>
      <c r="E71" s="60" t="s">
        <v>273</v>
      </c>
      <c r="F71" s="60" t="s">
        <v>525</v>
      </c>
      <c r="G71" s="129">
        <v>0</v>
      </c>
      <c r="H71" s="61"/>
      <c r="I71" s="61"/>
      <c r="J71" s="61"/>
      <c r="K71" s="61"/>
      <c r="L71" s="61"/>
      <c r="M71" s="61"/>
      <c r="N71" s="61"/>
    </row>
    <row r="72" spans="1:14" ht="94.5" thickBot="1">
      <c r="A72" s="51" t="s">
        <v>272</v>
      </c>
      <c r="B72" s="60" t="s">
        <v>510</v>
      </c>
      <c r="C72" s="60" t="s">
        <v>17</v>
      </c>
      <c r="D72" s="60" t="s">
        <v>11</v>
      </c>
      <c r="E72" s="60" t="s">
        <v>274</v>
      </c>
      <c r="F72" s="60" t="s">
        <v>525</v>
      </c>
      <c r="G72" s="129">
        <v>0</v>
      </c>
      <c r="H72" s="61"/>
      <c r="I72" s="61"/>
      <c r="J72" s="61"/>
      <c r="K72" s="61"/>
      <c r="L72" s="61"/>
      <c r="M72" s="61"/>
      <c r="N72" s="61"/>
    </row>
    <row r="73" spans="1:14" ht="75.75" thickBot="1">
      <c r="A73" s="51" t="s">
        <v>386</v>
      </c>
      <c r="B73" s="60">
        <v>933</v>
      </c>
      <c r="C73" s="60" t="s">
        <v>17</v>
      </c>
      <c r="D73" s="60" t="s">
        <v>11</v>
      </c>
      <c r="E73" s="60" t="s">
        <v>384</v>
      </c>
      <c r="F73" s="60">
        <v>200</v>
      </c>
      <c r="G73" s="129">
        <v>651105.35</v>
      </c>
      <c r="H73" s="61"/>
      <c r="I73" s="61"/>
      <c r="J73" s="61"/>
      <c r="K73" s="61"/>
      <c r="L73" s="61"/>
      <c r="M73" s="61"/>
      <c r="N73" s="61"/>
    </row>
    <row r="74" spans="1:14" ht="57" thickBot="1">
      <c r="A74" s="51" t="s">
        <v>95</v>
      </c>
      <c r="B74" s="60">
        <v>933</v>
      </c>
      <c r="C74" s="60" t="s">
        <v>17</v>
      </c>
      <c r="D74" s="60" t="s">
        <v>11</v>
      </c>
      <c r="E74" s="60" t="s">
        <v>384</v>
      </c>
      <c r="F74" s="60">
        <v>800</v>
      </c>
      <c r="G74" s="129">
        <v>190000</v>
      </c>
      <c r="H74" s="61"/>
      <c r="I74" s="61"/>
      <c r="J74" s="61"/>
      <c r="K74" s="61"/>
      <c r="L74" s="61"/>
      <c r="M74" s="61"/>
      <c r="N74" s="61"/>
    </row>
    <row r="75" spans="1:14" ht="113.25" thickBot="1">
      <c r="A75" s="51" t="s">
        <v>387</v>
      </c>
      <c r="B75" s="60">
        <v>933</v>
      </c>
      <c r="C75" s="60" t="s">
        <v>17</v>
      </c>
      <c r="D75" s="60" t="s">
        <v>11</v>
      </c>
      <c r="E75" s="60" t="s">
        <v>388</v>
      </c>
      <c r="F75" s="60">
        <v>100</v>
      </c>
      <c r="G75" s="129">
        <v>431415</v>
      </c>
      <c r="H75" s="61"/>
      <c r="I75" s="61"/>
      <c r="J75" s="61"/>
      <c r="K75" s="61"/>
      <c r="L75" s="61"/>
      <c r="M75" s="61"/>
      <c r="N75" s="61"/>
    </row>
    <row r="76" spans="1:14" ht="188.25" thickBot="1">
      <c r="A76" s="51" t="s">
        <v>663</v>
      </c>
      <c r="B76" s="60" t="s">
        <v>510</v>
      </c>
      <c r="C76" s="60" t="s">
        <v>17</v>
      </c>
      <c r="D76" s="60" t="s">
        <v>11</v>
      </c>
      <c r="E76" s="60" t="s">
        <v>693</v>
      </c>
      <c r="F76" s="60" t="s">
        <v>661</v>
      </c>
      <c r="G76" s="129">
        <v>88833.88</v>
      </c>
      <c r="H76" s="61"/>
      <c r="I76" s="61"/>
      <c r="J76" s="61"/>
      <c r="K76" s="61"/>
      <c r="L76" s="61"/>
      <c r="M76" s="61"/>
      <c r="N76" s="61"/>
    </row>
    <row r="77" spans="1:14" ht="188.25" thickBot="1">
      <c r="A77" s="51" t="s">
        <v>389</v>
      </c>
      <c r="B77" s="60">
        <v>933</v>
      </c>
      <c r="C77" s="60" t="s">
        <v>17</v>
      </c>
      <c r="D77" s="60" t="s">
        <v>11</v>
      </c>
      <c r="E77" s="60" t="s">
        <v>390</v>
      </c>
      <c r="F77" s="60">
        <v>100</v>
      </c>
      <c r="G77" s="129">
        <v>253811.08</v>
      </c>
      <c r="H77" s="61"/>
      <c r="I77" s="61"/>
      <c r="J77" s="61"/>
      <c r="K77" s="61"/>
      <c r="L77" s="61"/>
      <c r="M77" s="61"/>
      <c r="N77" s="61"/>
    </row>
    <row r="78" spans="1:14" ht="57" thickBot="1">
      <c r="A78" s="51" t="s">
        <v>391</v>
      </c>
      <c r="B78" s="60">
        <v>933</v>
      </c>
      <c r="C78" s="60" t="s">
        <v>17</v>
      </c>
      <c r="D78" s="60" t="s">
        <v>11</v>
      </c>
      <c r="E78" s="60" t="s">
        <v>388</v>
      </c>
      <c r="F78" s="60">
        <v>200</v>
      </c>
      <c r="G78" s="129">
        <v>36000</v>
      </c>
      <c r="H78" s="61"/>
      <c r="I78" s="61"/>
      <c r="J78" s="61"/>
      <c r="K78" s="61"/>
      <c r="L78" s="61"/>
      <c r="M78" s="61"/>
      <c r="N78" s="61"/>
    </row>
    <row r="79" spans="1:14" ht="75.75" thickBot="1">
      <c r="A79" s="51" t="s">
        <v>325</v>
      </c>
      <c r="B79" s="60">
        <v>933</v>
      </c>
      <c r="C79" s="60" t="s">
        <v>17</v>
      </c>
      <c r="D79" s="60" t="s">
        <v>11</v>
      </c>
      <c r="E79" s="60" t="s">
        <v>326</v>
      </c>
      <c r="F79" s="60">
        <v>200</v>
      </c>
      <c r="G79" s="129">
        <v>1341</v>
      </c>
      <c r="H79" s="61"/>
      <c r="I79" s="61"/>
      <c r="J79" s="61"/>
      <c r="K79" s="61"/>
      <c r="L79" s="61"/>
      <c r="M79" s="61"/>
      <c r="N79" s="61"/>
    </row>
    <row r="80" spans="1:14" ht="75.75" thickBot="1">
      <c r="A80" s="51" t="s">
        <v>327</v>
      </c>
      <c r="B80" s="60" t="s">
        <v>510</v>
      </c>
      <c r="C80" s="60" t="s">
        <v>328</v>
      </c>
      <c r="D80" s="60" t="s">
        <v>11</v>
      </c>
      <c r="E80" s="60" t="s">
        <v>329</v>
      </c>
      <c r="F80" s="60" t="s">
        <v>525</v>
      </c>
      <c r="G80" s="129">
        <v>2000</v>
      </c>
      <c r="H80" s="61"/>
      <c r="I80" s="61"/>
      <c r="J80" s="61"/>
      <c r="K80" s="61"/>
      <c r="L80" s="61"/>
      <c r="M80" s="61"/>
      <c r="N80" s="61"/>
    </row>
    <row r="81" spans="1:14" ht="38.25" thickBot="1">
      <c r="A81" s="51" t="s">
        <v>199</v>
      </c>
      <c r="B81" s="60" t="s">
        <v>510</v>
      </c>
      <c r="C81" s="60" t="s">
        <v>17</v>
      </c>
      <c r="D81" s="60" t="s">
        <v>11</v>
      </c>
      <c r="E81" s="60" t="s">
        <v>217</v>
      </c>
      <c r="F81" s="60" t="s">
        <v>525</v>
      </c>
      <c r="G81" s="129">
        <v>40000</v>
      </c>
      <c r="H81" s="61"/>
      <c r="I81" s="61"/>
      <c r="J81" s="61"/>
      <c r="K81" s="61"/>
      <c r="L81" s="61"/>
      <c r="M81" s="61"/>
      <c r="N81" s="61"/>
    </row>
    <row r="82" spans="1:14" ht="57" thickBot="1">
      <c r="A82" s="51" t="s">
        <v>206</v>
      </c>
      <c r="B82" s="60" t="s">
        <v>510</v>
      </c>
      <c r="C82" s="60" t="s">
        <v>17</v>
      </c>
      <c r="D82" s="60" t="s">
        <v>11</v>
      </c>
      <c r="E82" s="60" t="s">
        <v>219</v>
      </c>
      <c r="F82" s="60" t="s">
        <v>525</v>
      </c>
      <c r="G82" s="129">
        <v>0</v>
      </c>
      <c r="H82" s="61"/>
      <c r="I82" s="61"/>
      <c r="J82" s="61"/>
      <c r="K82" s="61"/>
      <c r="L82" s="61"/>
      <c r="M82" s="61"/>
      <c r="N82" s="61"/>
    </row>
    <row r="83" spans="1:14" ht="113.25" thickBot="1">
      <c r="A83" s="58" t="s">
        <v>394</v>
      </c>
      <c r="B83" s="60">
        <v>933</v>
      </c>
      <c r="C83" s="60" t="s">
        <v>17</v>
      </c>
      <c r="D83" s="60" t="s">
        <v>11</v>
      </c>
      <c r="E83" s="60" t="s">
        <v>665</v>
      </c>
      <c r="F83" s="60">
        <v>200</v>
      </c>
      <c r="G83" s="129">
        <v>156800</v>
      </c>
      <c r="H83" s="61"/>
      <c r="I83" s="61"/>
      <c r="J83" s="61"/>
      <c r="K83" s="61"/>
      <c r="L83" s="61"/>
      <c r="M83" s="61"/>
      <c r="N83" s="61"/>
    </row>
    <row r="84" spans="1:14" ht="19.5" thickBot="1">
      <c r="A84" s="62" t="s">
        <v>465</v>
      </c>
      <c r="B84" s="59"/>
      <c r="C84" s="59"/>
      <c r="D84" s="59"/>
      <c r="E84" s="59"/>
      <c r="F84" s="59"/>
      <c r="G84" s="130">
        <f>G67+G10</f>
        <v>14970827.32</v>
      </c>
      <c r="H84" s="61"/>
      <c r="I84" s="61"/>
      <c r="J84" s="61"/>
      <c r="K84" s="61"/>
      <c r="L84" s="61"/>
      <c r="M84" s="61"/>
      <c r="N84" s="61"/>
    </row>
    <row r="85" spans="1:14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</row>
    <row r="86" spans="1:14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</row>
    <row r="87" spans="1:14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</row>
    <row r="88" spans="1:14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</row>
    <row r="89" spans="1:14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</row>
    <row r="90" spans="1:14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</row>
    <row r="91" spans="1:14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</row>
    <row r="92" spans="1:14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</row>
    <row r="93" spans="1:14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</row>
    <row r="94" spans="1:14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</row>
    <row r="95" spans="1:14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</row>
    <row r="96" spans="1:14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</row>
    <row r="97" spans="1:14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</row>
    <row r="98" spans="1:14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</row>
    <row r="99" spans="1:14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</row>
    <row r="100" spans="1:14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</row>
    <row r="101" spans="1:14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</row>
    <row r="102" spans="1:14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</row>
    <row r="103" spans="1:14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</row>
    <row r="104" spans="1:14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</row>
    <row r="105" spans="1:14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</row>
    <row r="106" spans="1:14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</row>
    <row r="107" spans="1:14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</row>
    <row r="108" spans="1:14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</row>
    <row r="109" spans="1:14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</row>
    <row r="110" spans="1:14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</row>
    <row r="111" spans="1:14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</row>
    <row r="112" spans="1:14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</row>
    <row r="113" spans="1:14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</row>
    <row r="114" spans="1:14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</row>
    <row r="115" spans="1:14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</row>
    <row r="116" spans="1:14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</row>
    <row r="117" spans="1:14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</row>
    <row r="118" spans="1:14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</row>
    <row r="119" spans="1:14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</row>
    <row r="120" spans="1:14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</row>
    <row r="121" spans="1:14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</row>
    <row r="122" spans="1:14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</row>
    <row r="123" spans="1:14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</row>
    <row r="124" spans="1:14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</row>
    <row r="125" spans="1:14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</row>
    <row r="126" spans="1:14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</row>
    <row r="127" spans="1:14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</row>
    <row r="128" spans="1:14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</row>
    <row r="129" spans="1:14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</row>
    <row r="130" spans="1:14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</row>
    <row r="131" spans="1:14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</row>
    <row r="132" spans="1:14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</row>
    <row r="133" spans="1:14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</row>
    <row r="134" spans="1:14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</row>
    <row r="135" spans="1:14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</row>
    <row r="136" spans="1:14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</row>
    <row r="137" spans="1:14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</row>
    <row r="138" spans="1:14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</row>
    <row r="139" spans="1:14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</row>
    <row r="140" spans="1:14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</row>
    <row r="141" spans="1:14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</row>
    <row r="142" spans="1:14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</row>
    <row r="143" spans="1:14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</row>
    <row r="144" spans="1:14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</row>
    <row r="145" spans="1:14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</row>
    <row r="146" spans="1:14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</row>
    <row r="147" spans="1:14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</row>
    <row r="148" spans="1:14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</row>
    <row r="149" spans="1:14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</row>
    <row r="150" spans="1:14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</row>
    <row r="151" spans="1:14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</row>
    <row r="152" spans="1:14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</row>
    <row r="153" spans="1:14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</row>
    <row r="154" spans="1:14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</row>
    <row r="155" spans="1:14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</row>
    <row r="156" spans="1:14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</row>
    <row r="157" spans="1:14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</row>
    <row r="158" spans="1:14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</row>
    <row r="159" spans="1:14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</row>
    <row r="160" spans="1:14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</row>
    <row r="161" spans="1:14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</row>
    <row r="162" spans="1:14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</row>
    <row r="163" spans="1:14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</row>
    <row r="164" spans="1:14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</row>
    <row r="165" spans="1:14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</row>
    <row r="166" spans="1:14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</row>
    <row r="167" spans="1:14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</row>
    <row r="168" spans="1:14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</row>
    <row r="169" spans="1:14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</row>
    <row r="170" spans="1:14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</row>
    <row r="171" spans="1:14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</row>
    <row r="172" spans="1:14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</row>
    <row r="173" spans="1:14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</row>
    <row r="174" spans="1:14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</row>
    <row r="175" spans="1:14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</row>
    <row r="176" spans="1:14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</row>
    <row r="177" spans="1:14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</row>
    <row r="178" spans="1:14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</row>
    <row r="179" spans="1:14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</row>
    <row r="180" spans="1:14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</row>
    <row r="181" spans="1:14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</row>
    <row r="182" spans="1:14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</row>
    <row r="183" spans="1:14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</row>
    <row r="184" spans="1:14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</row>
    <row r="185" spans="1:14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</row>
    <row r="186" spans="1:14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</row>
    <row r="187" spans="1:14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</row>
    <row r="188" spans="1:14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</row>
    <row r="189" spans="1:14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</row>
    <row r="190" spans="1:14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</row>
    <row r="191" spans="1:14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</row>
    <row r="192" spans="1:14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</row>
    <row r="193" spans="1:14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</row>
    <row r="194" spans="1:14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</row>
    <row r="195" spans="1:14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</row>
    <row r="196" spans="1:14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</row>
    <row r="197" spans="1:14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</row>
    <row r="198" spans="1:14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</row>
    <row r="199" spans="1:14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</row>
    <row r="200" spans="1:14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</row>
    <row r="201" spans="1:14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</row>
    <row r="202" spans="1:14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</row>
    <row r="203" spans="1:14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</row>
    <row r="204" spans="1:14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</row>
    <row r="205" spans="1:14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</row>
    <row r="206" spans="1:14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</row>
    <row r="207" spans="1:14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</row>
    <row r="208" spans="1:14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</row>
    <row r="209" spans="1:14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</row>
    <row r="210" spans="1:14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</row>
    <row r="211" spans="1:14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</row>
    <row r="212" spans="1:14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</row>
    <row r="213" spans="1:14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</row>
    <row r="214" spans="1:14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</row>
    <row r="215" spans="1:14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</row>
    <row r="216" spans="1:14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</row>
    <row r="217" spans="1:14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</row>
    <row r="218" spans="1:14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</row>
    <row r="219" spans="1:14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</row>
    <row r="220" spans="1:14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</row>
    <row r="221" spans="1:14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</row>
    <row r="222" spans="1:14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</row>
    <row r="223" spans="1:14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</row>
    <row r="224" spans="1:14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</row>
    <row r="225" spans="1:14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</row>
    <row r="226" spans="1:14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</row>
    <row r="227" spans="1:14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</row>
    <row r="228" spans="1:14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</row>
    <row r="229" spans="1:14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</row>
    <row r="230" spans="1:14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</row>
    <row r="231" spans="1:14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</row>
    <row r="232" spans="1:14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</row>
    <row r="233" spans="1:14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</row>
    <row r="234" spans="1:14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</row>
    <row r="235" spans="1:14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</row>
    <row r="236" spans="1:14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</row>
    <row r="237" spans="1:14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</row>
    <row r="238" spans="1:14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</row>
    <row r="239" spans="1:14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</row>
    <row r="240" spans="1:14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</row>
    <row r="241" spans="1:14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</row>
    <row r="242" spans="1:14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</row>
    <row r="243" spans="1:14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</row>
    <row r="244" spans="1:14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</row>
    <row r="245" spans="1:14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</row>
    <row r="246" spans="1:14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</row>
    <row r="247" spans="1:14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</row>
    <row r="248" spans="1:14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</row>
    <row r="249" spans="1:14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</row>
    <row r="250" spans="1:14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</row>
    <row r="251" spans="1:14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</row>
    <row r="252" spans="1:14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</row>
    <row r="253" spans="1:14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</row>
    <row r="254" spans="1:14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</row>
    <row r="255" spans="1:14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</row>
    <row r="256" spans="1:14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</row>
    <row r="257" spans="1:14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</row>
    <row r="258" spans="1:14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</row>
    <row r="259" spans="1:14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</row>
    <row r="260" spans="1:14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</row>
    <row r="261" spans="1:14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</row>
    <row r="262" spans="1:14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</row>
    <row r="263" spans="1:14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</row>
    <row r="264" spans="1:14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</row>
    <row r="265" spans="1:14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</row>
    <row r="266" spans="1:14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</row>
    <row r="267" spans="1:14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</row>
    <row r="268" spans="1:14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</row>
    <row r="269" spans="1:14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</row>
    <row r="270" spans="1:14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</row>
    <row r="271" spans="1:14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</row>
    <row r="272" spans="1:14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</row>
    <row r="273" spans="1:14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</row>
    <row r="274" spans="1:14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</row>
    <row r="275" spans="1:14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</row>
    <row r="276" spans="1:14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</row>
    <row r="277" spans="1:14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</row>
    <row r="278" spans="1:14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</row>
    <row r="279" spans="1:14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</row>
    <row r="280" spans="1:14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</row>
    <row r="281" spans="1:14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</row>
    <row r="282" spans="1:14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</row>
    <row r="283" spans="1:14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</row>
    <row r="284" spans="1:14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</row>
    <row r="285" spans="1:14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</row>
    <row r="286" spans="1:14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</row>
    <row r="287" spans="1:14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</row>
    <row r="288" spans="1:14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</row>
    <row r="289" spans="1:14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</row>
    <row r="290" spans="1:14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</row>
    <row r="291" spans="1:14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1:14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1:14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</row>
    <row r="294" spans="1:14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</row>
    <row r="295" spans="1:14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</row>
    <row r="296" spans="1:14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</row>
    <row r="297" spans="1:14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</row>
    <row r="298" spans="1:14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</row>
    <row r="299" spans="1:14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</row>
    <row r="300" spans="1:14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</row>
    <row r="301" spans="1:14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</row>
    <row r="302" spans="1:14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</row>
    <row r="303" spans="1:14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</row>
    <row r="304" spans="1:14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</row>
    <row r="305" spans="1:14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</row>
    <row r="306" spans="1:14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</row>
    <row r="307" spans="1:14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</row>
    <row r="308" spans="1:14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</row>
    <row r="309" spans="1:14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</row>
    <row r="310" spans="1:14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</row>
    <row r="311" spans="1:14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</row>
    <row r="312" spans="1:14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</row>
    <row r="313" spans="1:14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</row>
    <row r="314" spans="1:14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</row>
    <row r="315" spans="1:14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</row>
    <row r="316" spans="1:14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</row>
    <row r="317" spans="1:14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</row>
    <row r="318" spans="1:14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</row>
    <row r="319" spans="1:14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</row>
    <row r="320" spans="1:14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</row>
    <row r="321" spans="1:14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</row>
    <row r="322" spans="1:14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</row>
    <row r="323" spans="1:14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</row>
    <row r="324" spans="1:14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</row>
    <row r="325" spans="1:14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</row>
    <row r="326" spans="1:14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</row>
    <row r="327" spans="1:14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</row>
    <row r="328" spans="1:14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</row>
    <row r="329" spans="1:14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</row>
    <row r="330" spans="1:14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</row>
    <row r="331" spans="1:14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</row>
    <row r="332" spans="1:14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</row>
    <row r="333" spans="1:14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</row>
    <row r="334" spans="1:14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</row>
    <row r="335" spans="1:14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</row>
    <row r="336" spans="1:14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</row>
    <row r="337" spans="1:14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</row>
    <row r="338" spans="1:14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</row>
    <row r="339" spans="1:14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</row>
    <row r="340" spans="1:14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</row>
    <row r="341" spans="1:14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</row>
    <row r="342" spans="1:14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</row>
    <row r="343" spans="1:14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</row>
    <row r="344" spans="1:14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</row>
    <row r="345" spans="1:14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</row>
    <row r="346" spans="1:14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</row>
    <row r="347" spans="1:14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</row>
    <row r="348" spans="1:14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</row>
    <row r="349" spans="1:14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</row>
    <row r="350" spans="1:14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</row>
    <row r="351" spans="1:14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</row>
    <row r="352" spans="1:14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</row>
    <row r="353" spans="1:14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</row>
    <row r="354" spans="1:14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</row>
    <row r="355" spans="1:14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</row>
    <row r="356" spans="1:14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</row>
    <row r="357" spans="1:14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</row>
    <row r="358" spans="1:14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</row>
    <row r="359" spans="1:14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</row>
    <row r="360" spans="1:14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</row>
    <row r="361" spans="1:14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</row>
    <row r="362" spans="1:14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</row>
    <row r="363" spans="1:14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</row>
    <row r="364" spans="1:14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</row>
    <row r="365" spans="1:14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</row>
    <row r="366" spans="1:14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</row>
    <row r="367" spans="1:14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</row>
    <row r="368" spans="1:14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</row>
    <row r="369" spans="1:14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</row>
    <row r="370" spans="1:14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</row>
    <row r="371" spans="1:14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</row>
    <row r="372" spans="1:14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</row>
    <row r="373" spans="1:14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</row>
    <row r="374" spans="1:14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</row>
    <row r="375" spans="1:14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</row>
    <row r="376" spans="1:14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</row>
    <row r="377" spans="1:14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</row>
    <row r="378" spans="1:14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</row>
    <row r="379" spans="1:14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</row>
    <row r="380" spans="1:14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</row>
    <row r="381" spans="1:14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</row>
    <row r="382" spans="1:14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</row>
    <row r="383" spans="1:14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</row>
    <row r="384" spans="1:14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</row>
    <row r="385" spans="1:14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</row>
    <row r="386" spans="1:14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</row>
    <row r="387" spans="1:14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</row>
    <row r="388" spans="1:14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</row>
    <row r="389" spans="1:14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</row>
    <row r="390" spans="1:14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</row>
    <row r="391" spans="1:14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</row>
    <row r="392" spans="1:14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</row>
    <row r="393" spans="1:14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</row>
    <row r="394" spans="1:14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</row>
    <row r="395" spans="1:14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</row>
    <row r="396" spans="1:14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</row>
    <row r="397" spans="1:14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</row>
    <row r="398" spans="1:14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</row>
    <row r="399" spans="1:14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</row>
    <row r="400" spans="1:14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</row>
    <row r="401" spans="1:14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</row>
    <row r="402" spans="1:14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</row>
    <row r="403" spans="1:14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</row>
    <row r="404" spans="1:14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</row>
    <row r="405" spans="1:14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</row>
    <row r="406" spans="1:14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</row>
    <row r="407" spans="1:14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</row>
    <row r="408" spans="1:14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</row>
    <row r="409" spans="1:14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</row>
    <row r="410" spans="1:14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</row>
    <row r="411" spans="1:14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</row>
    <row r="412" spans="1:14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</row>
    <row r="413" spans="1:14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</row>
    <row r="414" spans="1:14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</row>
    <row r="415" spans="1:14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</row>
    <row r="416" spans="1:14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</row>
    <row r="417" spans="1:14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</row>
    <row r="418" spans="1:14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</row>
    <row r="419" spans="1:14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</row>
    <row r="420" spans="1:14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</row>
    <row r="421" spans="1:14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</row>
    <row r="422" spans="1:14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</row>
    <row r="423" spans="1:14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</row>
    <row r="424" spans="1:14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</row>
    <row r="425" spans="1:14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</row>
    <row r="426" spans="1:14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</row>
    <row r="427" spans="1:14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</row>
    <row r="428" spans="1:14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</row>
    <row r="429" spans="1:14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</row>
    <row r="430" spans="1:14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</row>
    <row r="431" spans="1:14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</row>
    <row r="432" spans="1:14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</row>
    <row r="433" spans="1:14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</row>
    <row r="434" spans="1:14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</row>
    <row r="435" spans="1:14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</row>
    <row r="436" spans="1:14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</row>
    <row r="437" spans="1:14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</row>
    <row r="438" spans="1:14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</row>
    <row r="439" spans="1:14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</row>
    <row r="440" spans="1:14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</row>
    <row r="441" spans="1:14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</row>
    <row r="442" spans="1:14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</row>
    <row r="443" spans="1:14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</row>
    <row r="444" spans="1:14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</row>
    <row r="445" spans="1:14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</row>
    <row r="446" spans="1:14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</row>
    <row r="447" spans="1:14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</row>
    <row r="448" spans="1:14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</row>
    <row r="449" spans="1:14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</row>
    <row r="450" spans="1:14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</row>
    <row r="451" spans="1:14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</row>
    <row r="452" spans="1:14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</row>
    <row r="453" spans="1:14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</row>
    <row r="454" spans="1:14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</row>
    <row r="455" spans="1:14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</row>
    <row r="456" spans="1:14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</row>
    <row r="457" spans="1:14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</row>
    <row r="458" spans="1:14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</row>
    <row r="459" spans="1:14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</row>
    <row r="460" spans="1:14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</row>
    <row r="461" spans="1:14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</row>
    <row r="462" spans="1:14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</row>
    <row r="463" spans="1:14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</row>
    <row r="464" spans="1:14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</row>
    <row r="465" spans="1:14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</row>
    <row r="466" spans="1:14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</row>
    <row r="467" spans="1:14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</row>
    <row r="468" spans="1:14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</row>
    <row r="469" spans="1:14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</row>
    <row r="470" spans="1:14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</row>
    <row r="471" spans="1:14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</row>
    <row r="472" spans="1:14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</row>
    <row r="473" spans="1:14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</row>
    <row r="474" spans="1:14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</row>
    <row r="475" spans="1:14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</row>
    <row r="476" spans="1:14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</row>
    <row r="477" spans="1:14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</row>
    <row r="478" spans="1:14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</row>
    <row r="479" spans="1:14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</row>
    <row r="480" spans="1:14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</row>
    <row r="481" spans="1:14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</row>
    <row r="482" spans="1:14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</row>
    <row r="483" spans="1:14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</row>
    <row r="484" spans="1:14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</row>
    <row r="485" spans="1:14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</row>
    <row r="486" spans="1:14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</row>
    <row r="487" spans="1:14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</row>
    <row r="488" spans="1:14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</row>
    <row r="489" spans="1:14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</row>
    <row r="490" spans="1:14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</row>
    <row r="491" spans="1:14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</row>
    <row r="492" spans="1:14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</row>
    <row r="493" spans="1:14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</row>
    <row r="494" spans="1:14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</row>
    <row r="495" spans="1:14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</row>
    <row r="496" spans="1:14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</row>
    <row r="497" spans="1:14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</row>
    <row r="498" spans="1:14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</row>
    <row r="499" spans="1:14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</row>
    <row r="500" spans="1:14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</row>
    <row r="501" spans="1:14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</row>
    <row r="502" spans="1:14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</row>
    <row r="503" spans="1:14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</row>
    <row r="504" spans="1:14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</row>
    <row r="505" spans="1:14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</row>
    <row r="506" spans="1:14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</row>
    <row r="507" spans="1:14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</row>
    <row r="508" spans="1:14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</row>
    <row r="509" spans="1:14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</row>
    <row r="510" spans="1:14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</row>
    <row r="511" spans="1:14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</row>
    <row r="512" spans="1:14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</row>
    <row r="513" spans="1:14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</row>
    <row r="514" spans="1:14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</row>
    <row r="515" spans="1:14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</row>
    <row r="516" spans="1:14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</row>
    <row r="517" spans="1:14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</row>
    <row r="518" spans="1:14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</row>
    <row r="519" spans="1:14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</row>
    <row r="520" spans="1:14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</row>
    <row r="521" spans="1:14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</row>
    <row r="522" spans="1:14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</row>
    <row r="523" spans="1:14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</row>
    <row r="524" spans="1:14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</row>
    <row r="525" spans="1:14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</row>
    <row r="526" spans="1:14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</row>
    <row r="527" spans="1:14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</row>
    <row r="528" spans="1:14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</row>
    <row r="529" spans="1:14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</row>
    <row r="530" spans="1:14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</row>
    <row r="531" spans="1:14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</row>
    <row r="532" spans="1:14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</row>
    <row r="533" spans="1:14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</row>
    <row r="534" spans="1:14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</row>
    <row r="535" spans="1:14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</row>
    <row r="536" spans="1:14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</row>
    <row r="537" spans="1:14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</row>
    <row r="538" spans="1:14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</row>
    <row r="539" spans="1:14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</row>
    <row r="540" spans="1:14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</row>
    <row r="541" spans="1:14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</row>
    <row r="542" spans="1:14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</row>
    <row r="543" spans="1:14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</row>
    <row r="544" spans="1:14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</row>
    <row r="545" spans="1:14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</row>
    <row r="546" spans="1:14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</row>
    <row r="547" spans="1:14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</row>
    <row r="548" spans="1:14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</row>
    <row r="549" spans="1:14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</row>
    <row r="550" spans="1:14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</row>
    <row r="551" spans="1:14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</row>
    <row r="552" spans="1:14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</row>
    <row r="553" spans="1:14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</row>
    <row r="554" spans="1:14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</row>
    <row r="555" spans="1:14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</row>
    <row r="556" spans="1:14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</row>
    <row r="557" spans="1:14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</row>
    <row r="558" spans="1:14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</row>
    <row r="559" spans="1:14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</row>
    <row r="560" spans="1:14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</row>
    <row r="561" spans="1:14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</row>
    <row r="562" spans="1:14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</row>
    <row r="563" spans="1:14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</row>
    <row r="564" spans="1:14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</row>
    <row r="565" spans="1:14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</row>
    <row r="566" spans="1:14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</row>
    <row r="567" spans="1:14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</row>
    <row r="568" spans="1:14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</row>
    <row r="569" spans="1:14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</row>
    <row r="570" spans="1:14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</row>
    <row r="571" spans="1:14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</row>
    <row r="572" spans="1:14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</row>
    <row r="573" spans="1:14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</row>
    <row r="574" spans="1:14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</row>
    <row r="575" spans="1:14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</row>
    <row r="576" spans="1:14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</row>
    <row r="577" spans="1:14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</row>
    <row r="578" spans="1:14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</row>
    <row r="579" spans="1:14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</row>
    <row r="580" spans="1:14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</row>
    <row r="581" spans="1:14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</row>
    <row r="582" spans="1:14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</row>
    <row r="583" spans="1:14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</row>
    <row r="584" spans="1:14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</row>
    <row r="585" spans="1:14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</row>
    <row r="586" spans="1:14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</row>
    <row r="587" spans="1:14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</row>
    <row r="588" spans="1:14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</row>
    <row r="589" spans="1:14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</row>
    <row r="590" spans="1:14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</row>
    <row r="591" spans="1:14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</row>
    <row r="592" spans="1:14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</row>
    <row r="593" spans="1:14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</row>
    <row r="594" spans="1:14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</row>
    <row r="595" spans="1:14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</row>
    <row r="596" spans="1:14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</row>
    <row r="597" spans="1:14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</row>
    <row r="598" spans="1:14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</row>
    <row r="599" spans="1:14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</row>
    <row r="600" spans="1:14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</row>
    <row r="601" spans="1:14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</row>
    <row r="602" spans="1:14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</row>
    <row r="603" spans="1:14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</row>
    <row r="604" spans="1:14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</row>
    <row r="605" spans="1:14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</row>
    <row r="606" spans="1:14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</row>
    <row r="607" spans="1:14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</row>
    <row r="608" spans="1:14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</row>
    <row r="609" spans="1:14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</row>
    <row r="610" spans="1:14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</row>
    <row r="611" spans="1:14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</row>
    <row r="612" spans="1:14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</row>
    <row r="613" spans="1:14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</row>
    <row r="614" spans="1:14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</row>
    <row r="615" spans="1:14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</row>
    <row r="616" spans="1:14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</row>
    <row r="617" spans="1:14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</row>
    <row r="618" spans="1:14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</row>
    <row r="619" spans="1:14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</row>
    <row r="620" spans="1:14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</row>
    <row r="621" spans="1:14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</row>
    <row r="622" spans="1:14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</row>
    <row r="623" spans="1:14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</row>
    <row r="624" spans="1:14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</row>
    <row r="625" spans="1:14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</row>
    <row r="626" spans="1:14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</row>
    <row r="627" spans="1:14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</row>
    <row r="628" spans="1:14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</row>
    <row r="629" spans="1:14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</row>
    <row r="630" spans="1:14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</row>
    <row r="631" spans="1:14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</row>
    <row r="632" spans="1:14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</row>
    <row r="633" spans="1:14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</row>
    <row r="634" spans="1:14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</row>
    <row r="635" spans="1:14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</row>
    <row r="636" spans="1:14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</row>
    <row r="637" spans="1:14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</row>
    <row r="638" spans="1:14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</row>
    <row r="639" spans="1:14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</row>
    <row r="640" spans="1:14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</row>
    <row r="641" spans="1:14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</row>
    <row r="642" spans="1:14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</row>
    <row r="643" spans="1:14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</row>
    <row r="644" spans="1:14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</row>
    <row r="645" spans="1:14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</row>
    <row r="646" spans="1:14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</row>
    <row r="647" spans="1:14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</row>
    <row r="648" spans="1:14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</row>
    <row r="649" spans="1:14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</row>
    <row r="650" spans="1:14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</row>
    <row r="651" spans="1:14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</row>
    <row r="652" spans="1:14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</row>
    <row r="653" spans="1:14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</row>
    <row r="654" spans="1:14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</row>
    <row r="655" spans="1:14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</row>
    <row r="656" spans="1:14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</row>
    <row r="657" spans="1:14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</row>
    <row r="658" spans="1:14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</row>
    <row r="659" spans="1:14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</row>
    <row r="660" spans="1:14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</row>
    <row r="661" spans="1:14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</row>
    <row r="662" spans="1:14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</row>
    <row r="663" spans="1:14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</row>
    <row r="664" spans="1:14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</row>
    <row r="665" spans="1:14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</row>
    <row r="666" spans="1:14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</row>
    <row r="667" spans="1:14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</row>
    <row r="668" spans="1:14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</row>
    <row r="669" spans="1:14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</row>
    <row r="670" spans="1:14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</row>
    <row r="671" spans="1:14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</row>
    <row r="672" spans="1:14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</row>
    <row r="673" spans="1:14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</row>
    <row r="674" spans="1:14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</row>
    <row r="675" spans="1:14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</row>
    <row r="676" spans="1:14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</row>
    <row r="677" spans="1:14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</row>
    <row r="678" spans="1:14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</row>
    <row r="679" spans="1:14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</row>
    <row r="680" spans="1:14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</row>
    <row r="681" spans="1:14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</row>
    <row r="682" spans="1:14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</row>
    <row r="683" spans="1:14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</row>
    <row r="684" spans="1:14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</row>
    <row r="685" spans="1:14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</row>
    <row r="686" spans="1:14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</row>
    <row r="687" spans="1:14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</row>
    <row r="688" spans="1:14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</row>
    <row r="689" spans="1:14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</row>
    <row r="690" spans="1:14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</row>
    <row r="691" spans="1:14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</row>
    <row r="692" spans="1:14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</row>
    <row r="693" spans="1:14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</row>
    <row r="694" spans="1:14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</row>
    <row r="695" spans="1:14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</row>
    <row r="696" spans="1:14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</row>
    <row r="697" spans="1:14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</row>
    <row r="698" spans="1:14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</row>
    <row r="699" spans="1:14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</row>
    <row r="700" spans="1:14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</row>
  </sheetData>
  <mergeCells count="14">
    <mergeCell ref="G18:G19"/>
    <mergeCell ref="B18:B19"/>
    <mergeCell ref="C18:C19"/>
    <mergeCell ref="D18:D19"/>
    <mergeCell ref="E18:E19"/>
    <mergeCell ref="F18:F19"/>
    <mergeCell ref="F4:G4"/>
    <mergeCell ref="A6:G6"/>
    <mergeCell ref="B14:B15"/>
    <mergeCell ref="C14:C15"/>
    <mergeCell ref="D14:D15"/>
    <mergeCell ref="E14:E15"/>
    <mergeCell ref="F14:F15"/>
    <mergeCell ref="G14:G15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</vt:i4>
      </vt:variant>
    </vt:vector>
  </HeadingPairs>
  <TitlesOfParts>
    <vt:vector size="1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Приложение 13</vt:lpstr>
      <vt:lpstr>ПРИЛ УДАЛИТЬ</vt:lpstr>
      <vt:lpstr>'Приложение 7'!OLE_LINK1</vt:lpstr>
      <vt:lpstr>'Приложение 8'!OLE_LINK1</vt:lpstr>
      <vt:lpstr>'Приложение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Колосова</dc:creator>
  <cp:lastModifiedBy>Elena</cp:lastModifiedBy>
  <cp:lastPrinted>2018-01-05T09:45:43Z</cp:lastPrinted>
  <dcterms:created xsi:type="dcterms:W3CDTF">2014-11-10T05:52:58Z</dcterms:created>
  <dcterms:modified xsi:type="dcterms:W3CDTF">2018-01-12T10:44:43Z</dcterms:modified>
</cp:coreProperties>
</file>